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GLC\GLC\Licitacoes\EDITAIS DE LICITAÇOES\Editais 2022\Edital 0000020-2022\"/>
    </mc:Choice>
  </mc:AlternateContent>
  <bookViews>
    <workbookView xWindow="10035" yWindow="60" windowWidth="10530" windowHeight="7965" tabRatio="594"/>
  </bookViews>
  <sheets>
    <sheet name="Planilha de Orçamento" sheetId="9" r:id="rId1"/>
    <sheet name="BDI" sheetId="10" r:id="rId2"/>
    <sheet name="Planilha1" sheetId="11" r:id="rId3"/>
  </sheets>
  <definedNames>
    <definedName name="_xlnm.Print_Area" localSheetId="1">BDI!$A$1:$I$33</definedName>
    <definedName name="_xlnm.Print_Area" localSheetId="0">'Planilha de Orçamento'!$A$1:$G$204</definedName>
    <definedName name="_xlnm.Print_Titles" localSheetId="0">'Planilha de Orçamento'!$12:$13</definedName>
  </definedNames>
  <calcPr calcId="152511" fullPrecision="0"/>
</workbook>
</file>

<file path=xl/calcChain.xml><?xml version="1.0" encoding="utf-8"?>
<calcChain xmlns="http://schemas.openxmlformats.org/spreadsheetml/2006/main">
  <c r="G50" i="9" l="1"/>
  <c r="G49" i="9"/>
  <c r="G48" i="9"/>
  <c r="G56" i="9"/>
  <c r="G55" i="9"/>
  <c r="G53" i="9" l="1"/>
  <c r="G52" i="9"/>
  <c r="G47" i="9"/>
  <c r="G46" i="9"/>
  <c r="G45" i="9"/>
  <c r="G43" i="9"/>
  <c r="G41" i="9"/>
  <c r="G40" i="9"/>
  <c r="G39" i="9"/>
  <c r="G38" i="9"/>
  <c r="G37" i="9"/>
  <c r="G63" i="9"/>
  <c r="G65" i="9"/>
  <c r="G64" i="9"/>
  <c r="G62" i="9"/>
  <c r="G29" i="9" l="1"/>
  <c r="G28" i="9"/>
  <c r="G27" i="9"/>
  <c r="G26" i="9"/>
  <c r="G95" i="9" l="1"/>
  <c r="G157" i="9" l="1"/>
  <c r="G156" i="9"/>
  <c r="G155" i="9"/>
  <c r="G154" i="9"/>
  <c r="G153" i="9"/>
  <c r="F80" i="9" l="1"/>
  <c r="E80" i="9"/>
  <c r="G79" i="9"/>
  <c r="G78" i="9"/>
  <c r="G77" i="9"/>
  <c r="G76" i="9"/>
  <c r="G75" i="9"/>
  <c r="G74" i="9"/>
  <c r="G73" i="9"/>
  <c r="G72" i="9"/>
  <c r="G80" i="9" l="1"/>
  <c r="G199" i="9"/>
  <c r="G178" i="9" l="1"/>
  <c r="G177" i="9"/>
  <c r="G176" i="9"/>
  <c r="G175" i="9"/>
  <c r="G174" i="9"/>
  <c r="G173" i="9"/>
  <c r="G172" i="9"/>
  <c r="G171" i="9"/>
  <c r="G170" i="9"/>
  <c r="G169" i="9"/>
  <c r="G168" i="9"/>
  <c r="G167" i="9"/>
  <c r="G166" i="9"/>
  <c r="G165" i="9"/>
  <c r="G164" i="9"/>
  <c r="G163" i="9"/>
  <c r="G162" i="9"/>
  <c r="G161" i="9"/>
  <c r="G160" i="9"/>
  <c r="G159" i="9"/>
  <c r="G152" i="9" l="1"/>
  <c r="G151" i="9"/>
  <c r="G150" i="9"/>
  <c r="G149" i="9"/>
  <c r="G148" i="9"/>
  <c r="G147" i="9"/>
  <c r="G146" i="9"/>
  <c r="G145" i="9"/>
  <c r="G144" i="9"/>
  <c r="G143" i="9"/>
  <c r="G142" i="9"/>
  <c r="G141" i="9"/>
  <c r="G140" i="9"/>
  <c r="G139" i="9"/>
  <c r="G138" i="9"/>
  <c r="G137" i="9"/>
  <c r="G136" i="9"/>
  <c r="G135" i="9"/>
  <c r="G134" i="9"/>
  <c r="G133" i="9"/>
  <c r="G132" i="9"/>
  <c r="G198" i="9" l="1"/>
  <c r="G191" i="9" l="1"/>
  <c r="G190" i="9"/>
  <c r="G189" i="9"/>
  <c r="G188" i="9"/>
  <c r="G187" i="9"/>
  <c r="G186" i="9"/>
  <c r="G185" i="9"/>
  <c r="G184" i="9"/>
  <c r="G183" i="9"/>
  <c r="G182" i="9"/>
  <c r="G181" i="9"/>
  <c r="G180" i="9"/>
  <c r="G122" i="9" l="1"/>
  <c r="G115" i="9"/>
  <c r="G113" i="9"/>
  <c r="E202" i="9"/>
  <c r="F202" i="9"/>
  <c r="G197" i="9"/>
  <c r="G129" i="9"/>
  <c r="G130" i="9"/>
  <c r="G128" i="9"/>
  <c r="G127" i="9"/>
  <c r="G126" i="9"/>
  <c r="G125" i="9"/>
  <c r="G124" i="9"/>
  <c r="G123" i="9"/>
  <c r="G112" i="9"/>
  <c r="G111" i="9"/>
  <c r="G110" i="9"/>
  <c r="G109" i="9"/>
  <c r="G108" i="9"/>
  <c r="G107" i="9"/>
  <c r="G200" i="9"/>
  <c r="G196" i="9"/>
  <c r="G195" i="9"/>
  <c r="G194" i="9"/>
  <c r="G193" i="9"/>
  <c r="G105" i="9"/>
  <c r="G104" i="9"/>
  <c r="G103" i="9"/>
  <c r="G102" i="9"/>
  <c r="G101" i="9"/>
  <c r="G100" i="9"/>
  <c r="G99" i="9"/>
  <c r="G98" i="9"/>
  <c r="G97" i="9"/>
  <c r="G96" i="9"/>
  <c r="G93" i="9"/>
  <c r="G92" i="9"/>
  <c r="G91" i="9"/>
  <c r="G90" i="9"/>
  <c r="G89" i="9"/>
  <c r="G88" i="9"/>
  <c r="G87" i="9"/>
  <c r="G86" i="9"/>
  <c r="G85" i="9"/>
  <c r="G84" i="9"/>
  <c r="G83" i="9"/>
  <c r="G19" i="9" l="1"/>
  <c r="G68" i="9" l="1"/>
  <c r="G67" i="9"/>
  <c r="G60" i="9"/>
  <c r="G59" i="9"/>
  <c r="G58" i="9"/>
  <c r="G33" i="9"/>
  <c r="G32" i="9"/>
  <c r="G31" i="9"/>
  <c r="G22" i="9"/>
  <c r="G21" i="9"/>
  <c r="G20" i="9"/>
  <c r="E69" i="9" l="1"/>
  <c r="F69" i="9"/>
  <c r="G201" i="9" l="1"/>
  <c r="G202" i="9" s="1"/>
  <c r="G17" i="9" l="1"/>
  <c r="G24" i="9"/>
  <c r="G18" i="9"/>
  <c r="G34" i="9"/>
  <c r="G16" i="9"/>
  <c r="D13" i="10"/>
  <c r="D21" i="10"/>
  <c r="F203" i="9" l="1"/>
  <c r="F204" i="9" s="1"/>
  <c r="E203" i="9"/>
  <c r="E204" i="9" s="1"/>
  <c r="G69" i="9"/>
  <c r="G203" i="9" l="1"/>
  <c r="G204" i="9" s="1"/>
</calcChain>
</file>

<file path=xl/sharedStrings.xml><?xml version="1.0" encoding="utf-8"?>
<sst xmlns="http://schemas.openxmlformats.org/spreadsheetml/2006/main" count="594" uniqueCount="381">
  <si>
    <t>DESCRIÇÃO</t>
  </si>
  <si>
    <t>QUANT.</t>
  </si>
  <si>
    <t>UNID.</t>
  </si>
  <si>
    <t>MATERIAL</t>
  </si>
  <si>
    <t>EMAIL:</t>
  </si>
  <si>
    <t xml:space="preserve">MÃO DE OBRA </t>
  </si>
  <si>
    <t>RAZÃO SOCIAL:</t>
  </si>
  <si>
    <t>CNPJ:</t>
  </si>
  <si>
    <t>DATA DA PROPOSTA</t>
  </si>
  <si>
    <t>ITENS</t>
  </si>
  <si>
    <t>I</t>
  </si>
  <si>
    <t>INSTALAÇÕES MECÂNICAS</t>
  </si>
  <si>
    <t>III</t>
  </si>
  <si>
    <t>SUBTOTAL OBRAS CIVIS</t>
  </si>
  <si>
    <t>SUBTOTAL INSTALAÇÕES MECÂNICAS</t>
  </si>
  <si>
    <t>SUBTOTAL INFRAESTRUTURA ELÉTRICA</t>
  </si>
  <si>
    <t>FONE:</t>
  </si>
  <si>
    <t>1.1</t>
  </si>
  <si>
    <t>BDI</t>
  </si>
  <si>
    <t>LOTE</t>
  </si>
  <si>
    <t>ÚNICO</t>
  </si>
  <si>
    <t>PLANILHA DE ORÇAMENTO</t>
  </si>
  <si>
    <t>ENDEREÇO:</t>
  </si>
  <si>
    <t>PROPONENTE</t>
  </si>
  <si>
    <t>PROPOSTA</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</si>
  <si>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</si>
  <si>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</si>
  <si>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</si>
  <si>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</si>
  <si>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</si>
  <si>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</si>
  <si>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</si>
  <si>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</si>
  <si>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</si>
  <si>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</si>
  <si>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</si>
  <si>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</si>
  <si>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</si>
  <si>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</si>
  <si>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</si>
  <si>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</si>
  <si>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</si>
  <si>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</si>
  <si>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</si>
  <si>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</si>
  <si>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</si>
  <si>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</si>
  <si>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</si>
  <si>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</si>
  <si>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</si>
  <si>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</si>
  <si>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</si>
  <si>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</si>
  <si>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</si>
  <si>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</si>
  <si>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</si>
  <si>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1.</t>
  </si>
  <si>
    <t>un</t>
  </si>
  <si>
    <t>x,xx</t>
  </si>
  <si>
    <t>TOTAL GERAL COM BDI</t>
  </si>
  <si>
    <t xml:space="preserve">TOTAL GERAL </t>
  </si>
  <si>
    <t>1.2</t>
  </si>
  <si>
    <t>1.3</t>
  </si>
  <si>
    <t>1.4</t>
  </si>
  <si>
    <t>https://www.in.gov.br/materia/-/asset_publisher/Kujrw0TZC2Mb/content/id/59628733/do1-2019-01-18-resolucao-n-5-839-de-17-de-janeiro-de-2019-59628631?fbclid=IwAR0LpFCTsgLVU1a_D5i9kkTcjbopGMofDNwoyg4f6aRQy0trUMHXw5_GuGg</t>
  </si>
  <si>
    <t>Transporte calculado de acordo com a resolução 5839/2019</t>
  </si>
  <si>
    <t>3 eixos</t>
  </si>
  <si>
    <t>17 km</t>
  </si>
  <si>
    <t>m²</t>
  </si>
  <si>
    <t>OBRAS CIVIS</t>
  </si>
  <si>
    <t>Serviços Preliminares</t>
  </si>
  <si>
    <t>Desmontagem  de mascára de divisórias e complementos com reaproveitamento</t>
  </si>
  <si>
    <t>Pintura com tinta acrilica na cor branca (mínimo 02 demãos)</t>
  </si>
  <si>
    <t>Elementos Metálicos e Divisórias</t>
  </si>
  <si>
    <t>2.2</t>
  </si>
  <si>
    <t>Adequação de persianas verticais após movimentação da máscara</t>
  </si>
  <si>
    <t>1.5</t>
  </si>
  <si>
    <t>unid.</t>
  </si>
  <si>
    <t>3.1</t>
  </si>
  <si>
    <t>3.2</t>
  </si>
  <si>
    <t>Abertura e recomposição de forro de gesso para instalação de alçapão com tampa com diâmetro de 40cm.</t>
  </si>
  <si>
    <t xml:space="preserve"> un</t>
  </si>
  <si>
    <t>Remoção de  bandeira de fachada, incluindo transporte para Bagergs para descaracterização</t>
  </si>
  <si>
    <t>Remoção de pórtico de acesso, incluindo transporte para Bagergs para descaracterização</t>
  </si>
  <si>
    <t>3.3</t>
  </si>
  <si>
    <t>Remoção de testeira em fibra de fachada, incluindo complementos e transporte para Bagergs para descaracterização</t>
  </si>
  <si>
    <t>4.1</t>
  </si>
  <si>
    <t>4.2</t>
  </si>
  <si>
    <t>4.3</t>
  </si>
  <si>
    <t>PINTURA</t>
  </si>
  <si>
    <t>Emassamento de superfície, 02 demãos de massa acrílica</t>
  </si>
  <si>
    <t>Pintura a óleo ou esmalte sintético em esquadria metálica, 02 demãos</t>
  </si>
  <si>
    <t>Pintura acrílica, 02 demãos, sem emassamento sobre alvenarias internas/externas</t>
  </si>
  <si>
    <t>PROGRAMAÇÃO VISUAL EXTERNA E INTERNA</t>
  </si>
  <si>
    <t>6.1</t>
  </si>
  <si>
    <t>Logo padrão Banrisul tipo bandeira B2</t>
  </si>
  <si>
    <t>6.2</t>
  </si>
  <si>
    <t>Logo padrão Banrisul tipo totem BE</t>
  </si>
  <si>
    <t>6.3</t>
  </si>
  <si>
    <t>DIVERSOS</t>
  </si>
  <si>
    <t>7.1</t>
  </si>
  <si>
    <t>LIMPEZA E VISTORIA FINAL</t>
  </si>
  <si>
    <t>8.1</t>
  </si>
  <si>
    <t>Limpeza fina e verificação final da obra</t>
  </si>
  <si>
    <t>8.2</t>
  </si>
  <si>
    <t>Limpeza permanente da obra (um servente em tempo integral, ferramental e material de limpeza)</t>
  </si>
  <si>
    <t xml:space="preserve"> mês</t>
  </si>
  <si>
    <t>Recuperação de forro em gesso após a adequação de máscaras</t>
  </si>
  <si>
    <t>Pisos</t>
  </si>
  <si>
    <t>Retirada e descarte de piso tátil em placas, incluindo cola</t>
  </si>
  <si>
    <r>
      <t xml:space="preserve">Cabo de cobre unipolar </t>
    </r>
    <r>
      <rPr>
        <b/>
        <sz val="10"/>
        <rFont val="Calibri"/>
        <family val="2"/>
        <scheme val="minor"/>
      </rPr>
      <t>#2,5mm²</t>
    </r>
    <r>
      <rPr>
        <sz val="10"/>
        <rFont val="Calibri"/>
        <family val="2"/>
        <scheme val="minor"/>
      </rPr>
      <t xml:space="preserve"> flexível HF (Não Halogenado), 70°C  450/750V AFUMEX, AFITOX ou similar </t>
    </r>
  </si>
  <si>
    <t>m</t>
  </si>
  <si>
    <r>
      <t xml:space="preserve">Cabo UTP, 4 pares 24AWG LSZH  para rede Lógica (Não Halogenado) - </t>
    </r>
    <r>
      <rPr>
        <b/>
        <sz val="10"/>
        <rFont val="Calibri"/>
        <family val="2"/>
        <scheme val="minor"/>
      </rPr>
      <t>Categoria 5e.</t>
    </r>
  </si>
  <si>
    <t>Canaleta alumínio 73x25 dupla c/ tampa de encaixe - branca</t>
  </si>
  <si>
    <t>6.4</t>
  </si>
  <si>
    <t>Caixa de alumínio 100x100x50mm com altura específica para canaleta 73x25mm</t>
  </si>
  <si>
    <t>6.5</t>
  </si>
  <si>
    <t>Curva 90º metálica especifica de canaleta de alumínio -73x25mm</t>
  </si>
  <si>
    <t>6.6</t>
  </si>
  <si>
    <t>Derivação saída 2 eletrodutos 1" p/Canaleta de Alumínio de 73x25mm</t>
  </si>
  <si>
    <t>6.7</t>
  </si>
  <si>
    <t>Tampa terminal em ABS para canaleta dupla Dutotec 73x25mm</t>
  </si>
  <si>
    <t>6.8</t>
  </si>
  <si>
    <t>Porta Equipamento Ref. DT.63440.10 com, DUAS tomadas tipo bloco NBR.20A Ref. DT.99230.20 (PRETO), mais DOIS RJ.45 Ref. QM 99040.00 – Cat. 5e ou similar (Identificar com EExx e PLxx conforme circuito existente em adesivo em polisester autocolante funid.do branco e letras pretas) para os ATMs</t>
  </si>
  <si>
    <t>Plug Adaptador  20A novo padrão para padrão antigo 2P+T</t>
  </si>
  <si>
    <t>Eletroduto ferro diâmetro 25 mm</t>
  </si>
  <si>
    <t>Caixa de passagem c/ tampa cega tipo condulete diam 25mm</t>
  </si>
  <si>
    <r>
      <t xml:space="preserve">Cabo de cobre PP Cordplast </t>
    </r>
    <r>
      <rPr>
        <b/>
        <sz val="10"/>
        <rFont val="Calibri"/>
        <family val="2"/>
      </rPr>
      <t>3x#1,5mm²</t>
    </r>
    <r>
      <rPr>
        <sz val="10"/>
        <rFont val="Calibri"/>
        <family val="2"/>
      </rPr>
      <t xml:space="preserve">  HF  (Não Halogenado) 70°C 450/750V AFITOX/AFUMEX ou similar. </t>
    </r>
  </si>
  <si>
    <r>
      <t xml:space="preserve">Lâmpada tubular LED T8 18W, com difusor em policarbonato leitoso anti-ofuscamento, 18W </t>
    </r>
    <r>
      <rPr>
        <b/>
        <sz val="10"/>
        <rFont val="Calibri"/>
        <family val="2"/>
        <scheme val="minor"/>
      </rPr>
      <t>(1200mm/2100lm)</t>
    </r>
    <r>
      <rPr>
        <sz val="10"/>
        <rFont val="Calibri"/>
        <family val="2"/>
        <scheme val="minor"/>
      </rPr>
      <t xml:space="preserve">, 4000K branco neutro, IRC&gt;80, FP 0,95, IP 40, 25.000h, ângulo de abertura de 125°, cabeçeira em policarbonato branco anti-uv e anti-chamas, 127/220V, base G-13, modelo TUBO LED HF BL-168 HF 9W da INTRAL, garantia 2 anos, ou similar.  </t>
    </r>
  </si>
  <si>
    <r>
      <t>Lâmpada tubular LED T8 9W, com difusor em policarbonato leitoso anti-ofuscamento, 9W (</t>
    </r>
    <r>
      <rPr>
        <b/>
        <sz val="10"/>
        <rFont val="Calibri"/>
        <family val="2"/>
        <scheme val="minor"/>
      </rPr>
      <t>600mm/1050lm</t>
    </r>
    <r>
      <rPr>
        <sz val="10"/>
        <rFont val="Calibri"/>
        <family val="2"/>
        <scheme val="minor"/>
      </rPr>
      <t xml:space="preserve">), 4000K branco neutro, IRC&gt;80, FP 0,95, IP 40, 25.000h, ângulo de abertura de 125°, cabeçeira em policarbonato branco anti-uv e anti-chamas, 127/220V, base G-13, modelo TUBO LED HF BL-168 HF 9W da INTRAL, garantia 2 anos, ou similar.  </t>
    </r>
  </si>
  <si>
    <t>Suporte soquete G-13 para lâmpadas T8 em policarbonato com tratamento anti-uv, tipo engate rápido com rotor de segurança, contatos em bronze fosforoso, anti-vibratório, marca LALUX modelo T8 (www.targetiluminação.com.br), LUMIN G13 (www.ginawa.com), ou equivalente.</t>
  </si>
  <si>
    <t>Retirada de lâmpadas fluorescentes tubulares de 32W/16W e reatores, acondicionar e entregar na BAGERGS</t>
  </si>
  <si>
    <t>xx,xx</t>
  </si>
  <si>
    <t>Sensor de presença omnidirecional  c/retardo 10 min, 220V/127V, 250VA (banheiros)</t>
  </si>
  <si>
    <t>Eletroduto ferro diâmetro 25 mm pintado de branco</t>
  </si>
  <si>
    <t>Caixa de passagem c/ tampa cega tipo condulete diam 25mm pintado de branco</t>
  </si>
  <si>
    <t>Refletor Holofote Branco tipo LED de SOBREPOR  - 1x30W/220V. (Extremos da marquise)</t>
  </si>
  <si>
    <t>SERVIÇOS COMPLEMENTARES ELÉTRICA/AUTOMAÇÃO/TELEFÔNICO</t>
  </si>
  <si>
    <t xml:space="preserve"> </t>
  </si>
  <si>
    <r>
      <t xml:space="preserve">Certificação dos Cabos de Rede UTP </t>
    </r>
    <r>
      <rPr>
        <b/>
        <sz val="10"/>
        <rFont val="Calibri"/>
        <family val="2"/>
        <scheme val="minor"/>
      </rPr>
      <t>Cat. 5e</t>
    </r>
  </si>
  <si>
    <t>Desmontagem elétrico e lógico dos CASHES</t>
  </si>
  <si>
    <t>Desmontagem de Quadro CD TIMER existente e descartar.</t>
  </si>
  <si>
    <t>Desinstalar DG Automação, acondicionar e entregar na BAGERGS.</t>
  </si>
  <si>
    <t>Remanejo de luminárias de emergência na porta de saída da agência. Instalar canaleta tipo "X" e acessórios.</t>
  </si>
  <si>
    <t>Timer programável Bivolt COEL RSTS20</t>
  </si>
  <si>
    <t>Contactora WEG CWM18 A</t>
  </si>
  <si>
    <t>Contactora WEG CWM25 A - Ar Condicionado</t>
  </si>
  <si>
    <t>Quadro de comando com dimensões mínimas de 500x400x200mm, com canaleta de PVC e trilhos para fixação dos equipamentos - CD-Timer</t>
  </si>
  <si>
    <t>3.7</t>
  </si>
  <si>
    <t>Cabo para alarme  CCI de 10 vias na cor branca em PVC, condutores de bitola 0,5mm2 em cobre eletrolítico estanhados, isolação PVC  cores sólidas. Para interligação do Módulo da Central de Alarme com a caixa de comando do CD TIMER na retaguarda dos ATMs.</t>
  </si>
  <si>
    <t xml:space="preserve">Eletroduto ferro diâmetro 25 mm. </t>
  </si>
  <si>
    <t>Caixa de passagem condulete diâm. 25 mm com tampa cega.</t>
  </si>
  <si>
    <r>
      <t>Conector passagem SAK poliamida bege com parafusos para cabos até #2,5mm2 (</t>
    </r>
    <r>
      <rPr>
        <b/>
        <sz val="10"/>
        <rFont val="Calibri"/>
        <family val="2"/>
      </rPr>
      <t>CD-TIMER</t>
    </r>
    <r>
      <rPr>
        <sz val="10"/>
        <rFont val="Calibri"/>
        <family val="2"/>
      </rPr>
      <t>).</t>
    </r>
  </si>
  <si>
    <r>
      <t>Trilho fixação galvanizado liso DIN 35mm para instalação de conectores tipo SAK, contator DR, disjuntor. (</t>
    </r>
    <r>
      <rPr>
        <b/>
        <sz val="10"/>
        <rFont val="Calibri"/>
        <family val="2"/>
      </rPr>
      <t>CD-TIMER</t>
    </r>
    <r>
      <rPr>
        <sz val="10"/>
        <rFont val="Calibri"/>
        <family val="2"/>
      </rPr>
      <t>).</t>
    </r>
  </si>
  <si>
    <t>TROCA DA PROGRAMAÇÃO VISUAL E PÓRTICO</t>
  </si>
  <si>
    <t>KIT ATM BANRISUL COMPOSTO POR :</t>
  </si>
  <si>
    <t xml:space="preserve"> - Kit de Suportes de fixação para porta de Alumínio</t>
  </si>
  <si>
    <t xml:space="preserve"> - Placa metálica na cor do pórtico para fechamento do buraco da leitora</t>
  </si>
  <si>
    <t xml:space="preserve"> - Eletroímã 150Kgf com Sensor</t>
  </si>
  <si>
    <t xml:space="preserve"> - Fonte de alimentação com carregador flutuante de bateria</t>
  </si>
  <si>
    <t xml:space="preserve"> - 01 Botoeira de acionamento Amarela(NA)(interno) </t>
  </si>
  <si>
    <t xml:space="preserve"> - 01 Botoeira de acionamento Preta(NF)(interno) - Retirar botoeira amarela superior e instalar botoeira preta em série com a chave pacri.</t>
  </si>
  <si>
    <t>Bateria selada 12V 7Ah</t>
  </si>
  <si>
    <t xml:space="preserve">"Cilindro contato elétrico pacri - segredos iguais com segredo 3212 padrão Banrisul" 
</t>
  </si>
  <si>
    <t>4.4</t>
  </si>
  <si>
    <t>Fechadura auxiliar para perfil de alumínio Papaiz com tetra chave a ser instalada na parte de baixo da porta do KIT ATM</t>
  </si>
  <si>
    <t>4.5</t>
  </si>
  <si>
    <r>
      <t xml:space="preserve">Cabo de cobre unipolar </t>
    </r>
    <r>
      <rPr>
        <b/>
        <sz val="10"/>
        <rFont val="Calibri"/>
        <family val="2"/>
      </rPr>
      <t>#2,5mm²</t>
    </r>
    <r>
      <rPr>
        <sz val="10"/>
        <rFont val="Calibri"/>
        <family val="2"/>
      </rPr>
      <t xml:space="preserve"> flexível HF (Não Halogenado), 70°C  450/750V AFUMEX, AFITOX ou similar </t>
    </r>
  </si>
  <si>
    <t>4.6</t>
  </si>
  <si>
    <r>
      <t xml:space="preserve">Cabo de cobre unipolar </t>
    </r>
    <r>
      <rPr>
        <b/>
        <sz val="10"/>
        <rFont val="Calibri"/>
        <family val="2"/>
      </rPr>
      <t>#1,0mm²</t>
    </r>
    <r>
      <rPr>
        <sz val="10"/>
        <rFont val="Calibri"/>
        <family val="2"/>
      </rPr>
      <t xml:space="preserve"> flexível HF (Não Halogenado), 70°C  450/750V AFUMEX, AFITOX ou similar </t>
    </r>
  </si>
  <si>
    <t>4.7</t>
  </si>
  <si>
    <t>4.8</t>
  </si>
  <si>
    <t>4.9</t>
  </si>
  <si>
    <t>INFRAESTRUTURA PARA INTERLIGAÇÃO CD TIMER/CD ALARME E PL NOBREAK</t>
  </si>
  <si>
    <t>REMANEJO DE MASCARA DOS ATMS E PONTO SUPER FULL</t>
  </si>
  <si>
    <t>1.6</t>
  </si>
  <si>
    <t>1.7</t>
  </si>
  <si>
    <t>1.8</t>
  </si>
  <si>
    <t>1.9</t>
  </si>
  <si>
    <t>1.10</t>
  </si>
  <si>
    <t>1.11</t>
  </si>
  <si>
    <t>2.1</t>
  </si>
  <si>
    <t>2.3</t>
  </si>
  <si>
    <t>2.4</t>
  </si>
  <si>
    <t>2.5</t>
  </si>
  <si>
    <t>2.6</t>
  </si>
  <si>
    <t>2.8</t>
  </si>
  <si>
    <t>2.9</t>
  </si>
  <si>
    <t>2.10</t>
  </si>
  <si>
    <t>2.11</t>
  </si>
  <si>
    <t>5.5</t>
  </si>
  <si>
    <t>5.6</t>
  </si>
  <si>
    <t>5.7</t>
  </si>
  <si>
    <t>5.8</t>
  </si>
  <si>
    <t>5.9</t>
  </si>
  <si>
    <t>5.10</t>
  </si>
  <si>
    <t>5.11</t>
  </si>
  <si>
    <t>5.12</t>
  </si>
  <si>
    <t>Retirada de refletores externos e descarte.</t>
  </si>
  <si>
    <t>cj</t>
  </si>
  <si>
    <t>Disjuntores Monopolar/4,5kA - 16A</t>
  </si>
  <si>
    <t>ILUMINAÇÃO DE EMERGÊNCIA</t>
  </si>
  <si>
    <t xml:space="preserve">Módulo Autonomo de emergência 80 led´s com indicador de SAÍDA. </t>
  </si>
  <si>
    <t>Módulo Autonomo de emergência 80 led´s com indicador de SAIDA EMERGÊNCIA</t>
  </si>
  <si>
    <r>
      <t xml:space="preserve">Canaleta metálica branca </t>
    </r>
    <r>
      <rPr>
        <b/>
        <sz val="10"/>
        <rFont val="Calibri"/>
        <family val="2"/>
        <scheme val="minor"/>
      </rPr>
      <t>"X"</t>
    </r>
    <r>
      <rPr>
        <sz val="10"/>
        <rFont val="Calibri"/>
        <family val="2"/>
        <scheme val="minor"/>
      </rPr>
      <t xml:space="preserve"> (Usar nas baixadas da área de público)</t>
    </r>
  </si>
  <si>
    <r>
      <t xml:space="preserve">Tampa terminal para canaleta metálica branca </t>
    </r>
    <r>
      <rPr>
        <b/>
        <sz val="10"/>
        <rFont val="Calibri"/>
        <family val="2"/>
        <scheme val="minor"/>
      </rPr>
      <t>"X"</t>
    </r>
    <r>
      <rPr>
        <sz val="10"/>
        <rFont val="Calibri"/>
        <family val="2"/>
        <scheme val="minor"/>
      </rPr>
      <t xml:space="preserve"> - Branca</t>
    </r>
  </si>
  <si>
    <t>Derivação saída 2 eletrodutos 1" p/Canaleta de Alumínio tipo "X"</t>
  </si>
  <si>
    <t>Eletroduto ferro diametro 20 mm (3/4")</t>
  </si>
  <si>
    <t>Caixa de passagem c/ tampa cega tipo condulete diam 20mm(3/4")</t>
  </si>
  <si>
    <t>4.10</t>
  </si>
  <si>
    <t>Caixa de passagem c/ tampa com tomada 2P+T tipo condulete diam 20mm (3/4") (Retaguarda Cash (duplo), Automação e cofre)</t>
  </si>
  <si>
    <r>
      <t xml:space="preserve">Porta Equipamento para canaleta metálica branca </t>
    </r>
    <r>
      <rPr>
        <b/>
        <sz val="10"/>
        <rFont val="Calibri"/>
        <family val="2"/>
        <scheme val="minor"/>
      </rPr>
      <t>"X"</t>
    </r>
    <r>
      <rPr>
        <sz val="10"/>
        <rFont val="Calibri"/>
        <family val="2"/>
        <scheme val="minor"/>
      </rPr>
      <t xml:space="preserve"> para dois blocos, branco, em ABS com tomada 2P+T ( Portas, Caixas, Plataforma)</t>
    </r>
  </si>
  <si>
    <t>Módulo Autônomo de emergência com dois faróis de 32Led´s cada e bateria 12v-7Ah com extensão para instalação dos faróis em separado na sala do Autoatendimento + suporte metálico p/ fixação da bateria (Sala de Autoatendimento)</t>
  </si>
  <si>
    <t>Módulo Autônomo de emergência com dois faróis de 32 Led´s cada com bateria 12V-7Ah c/ suporte metálico p/ fixação da bateria (Retaguarda Cashes, Automação, Cofre, Caixas e Atendimento. Nas areas de público fazer descidas com canaleta)</t>
  </si>
  <si>
    <t>Retirada de luminárias de emergência e infra antiga e descarte.</t>
  </si>
  <si>
    <t xml:space="preserve">Condutor unipolar flexível HF (não halogenado), seção 2,5 mm² - 750 V, 70° C. Ref. Afumex, Afitox ou equivalente. </t>
  </si>
  <si>
    <t>Suporte para canaleta de alumínio p/três blocos com duas tomadas tipo bloco NBR 20A (PRETA) mais um bloco cego na cor branca (Identificar com EExx conforme circuito existente em adesivo em poliéster autocolante fundo branco e letras pretas).</t>
  </si>
  <si>
    <t>Curva 90º metálica - específica de canaleta de alumínio 73x25mm</t>
  </si>
  <si>
    <t>Derivação saída 3 eletrodutos 1" p/Canaleta de Alumínio de 73x25mm</t>
  </si>
  <si>
    <t>Tampa terminal ABS 25mm - Branca</t>
  </si>
  <si>
    <t>Patch panel CAT5E Plus 24P</t>
  </si>
  <si>
    <t>Voice panel 50P com RJ45 CAT5E</t>
  </si>
  <si>
    <t>Régua com 8 tomadas para racks 19" com ângulo de 45º</t>
  </si>
  <si>
    <r>
      <t xml:space="preserve">Rack padrão 19" tipo gabinete fechado, porta acrílico com chave, próprio para cabeamento estruturado de </t>
    </r>
    <r>
      <rPr>
        <b/>
        <sz val="10"/>
        <rFont val="Calibri"/>
        <family val="2"/>
        <scheme val="minor"/>
      </rPr>
      <t>24 Us</t>
    </r>
    <r>
      <rPr>
        <sz val="10"/>
        <rFont val="Calibri"/>
        <family val="2"/>
        <scheme val="minor"/>
      </rPr>
      <t>, profundidade 570mm  fixado na parede com UMA bandeja e 07 (SETE) organizadores de cabos em PVC - Cor RAL 7032</t>
    </r>
  </si>
  <si>
    <r>
      <t>Rack padrão 19" tipo gabinete fechado, porta acrílico com chave, próprio para cabeamento estruturado de</t>
    </r>
    <r>
      <rPr>
        <b/>
        <sz val="10"/>
        <rFont val="Calibri"/>
        <family val="2"/>
        <scheme val="minor"/>
      </rPr>
      <t xml:space="preserve"> 16 Us</t>
    </r>
    <r>
      <rPr>
        <sz val="10"/>
        <rFont val="Calibri"/>
        <family val="2"/>
        <scheme val="minor"/>
      </rPr>
      <t>, profundidade 570mm livres internamente, fixado na parede com quatro bandejas de 4 apoios e 64 conjuntos de parafusos porca/gaiola. Cor Cinza RAL 7032.</t>
    </r>
  </si>
  <si>
    <t>Retirada de Rack existente e descartar.</t>
  </si>
  <si>
    <t>Conjunto de 10 (5+5) metros de cabo coaxial 75 Ohms na cor preta RF75 0,4/2,5 com conector tipo BNC reto com solda e conector tipo BNC angular com rosca e solda (mini)</t>
  </si>
  <si>
    <t>Cabo CIT-10 pares</t>
  </si>
  <si>
    <t>Bloco de inserção engate rápido com corte M10 LSA Plus com bastidor completo</t>
  </si>
  <si>
    <t>patch cord azul 1,0 mts para o Rack</t>
  </si>
  <si>
    <t>patch cord verde 1,0 mts para o Rack</t>
  </si>
  <si>
    <t>Patch Cords UTP Cat5e identificados "CP1, CP2, ...", 2m com plugues RJ45 nas duas pontas ligação entre Equipamentos OPERADORAS e ATIVOS BANCO.</t>
  </si>
  <si>
    <t>Abraçadeiras de Velcro 16mm Hellerman ou similar para amarração cabos e patch-cords (20 unidades)</t>
  </si>
  <si>
    <t xml:space="preserve">Cabo de cobre unipolar #2,5mm² flexível HF (Não Halogenado), 70°C  450/750V AFUMEX, AFITOX ou similar </t>
  </si>
  <si>
    <t>Cabo Multilan UTP 24 AWG, 04 pares, Cat. 5e, isolamento baixa emissão de gases LSZH, na cor azul</t>
  </si>
  <si>
    <t>Curva 90º de PVC (interna e externa) específica de canaleta de alumínio 73x25mm</t>
  </si>
  <si>
    <t>Suporte para canaleta de alumínio p/três blocos com duas tomadas tipo bloco NBR 20A (PRETA) mais um bloco cego na cor branca (Identificar com EExx conforme circuito existente em adesivo em polisester autocolante funid.do branco e letras pretas) para mesa no atendimento e Automação.</t>
  </si>
  <si>
    <t>Suporte para canaleta de alumínio p/três blocos com duas tomadas tipo bloco NBR 20A (AZUL) mais um bloco cego na cor branca (Identificar com EExx conforme circuito existente em adesivo em polisester autocolante funid.do branco e letras pretas) para mesa no atendimento e Automação.</t>
  </si>
  <si>
    <t>Suporte para canaleta de alumínio p/três blocos com duas tomadas tipo bloco NBR 20A (VERMELHA) mais um bloco cego na cor branca (Identificar com EExx conforme circuito existente em adesivo em polisester autocolante funid.do branco e letras pretas) para mesa no atendimento e Automação.</t>
  </si>
  <si>
    <t>Suporte para canaleta de alumínio p/três blocos sendo dois bloco c/RJ.45 e mais um blocos cego, na cor branca (Identificar com PTxx, PLxx conforme circuito existente em adesivo em polisester autocolante funid.do branco e letras pretas) para mesa no atendimento e Automação.</t>
  </si>
  <si>
    <t>patch cord verde 3 mts para as mesas</t>
  </si>
  <si>
    <t>patch cord azul 3 mts para as mesas</t>
  </si>
  <si>
    <t>Cabo tipo PP 3x1,5mm² para as extensões elétricas</t>
  </si>
  <si>
    <t>Plug  tipo Macho novo padrão 10A.</t>
  </si>
  <si>
    <t>Cabo de força para PC com plug e fêmea PR 3 metros - ref. 10243</t>
  </si>
  <si>
    <t>Spiral tube para organizar os cabos nas mesas BRANCO</t>
  </si>
  <si>
    <t>5.13</t>
  </si>
  <si>
    <t>5.14</t>
  </si>
  <si>
    <t>5.15</t>
  </si>
  <si>
    <t>5.16</t>
  </si>
  <si>
    <t>5.17</t>
  </si>
  <si>
    <t>5.18</t>
  </si>
  <si>
    <t>5.19</t>
  </si>
  <si>
    <t>5.20</t>
  </si>
  <si>
    <t>5.21</t>
  </si>
  <si>
    <t xml:space="preserve">CABEAMENTO ESTRUTURADO E INFRAESTRUTURA PLATAFORMA elétrica/lógica/telefonia </t>
  </si>
  <si>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DOIS</t>
    </r>
    <r>
      <rPr>
        <sz val="10"/>
        <rFont val="Calibri"/>
        <family val="2"/>
        <scheme val="minor"/>
      </rPr>
      <t xml:space="preserve"> RJ.45 Ref. QM 99040.00 – Cat. 5e ou similar (Identificar com EExx e PLxx conforme circuito existente em adesivo em polisester autocolante funid.do branco e letras pretas)</t>
    </r>
  </si>
  <si>
    <t>6.9</t>
  </si>
  <si>
    <t>6.10</t>
  </si>
  <si>
    <t>6.11</t>
  </si>
  <si>
    <t>6.12</t>
  </si>
  <si>
    <t>6.13</t>
  </si>
  <si>
    <t>6.14</t>
  </si>
  <si>
    <t>6.15</t>
  </si>
  <si>
    <t>6.16</t>
  </si>
  <si>
    <t>6.17</t>
  </si>
  <si>
    <t>6.18</t>
  </si>
  <si>
    <t>6.19</t>
  </si>
  <si>
    <t>6.20</t>
  </si>
  <si>
    <t>7.2</t>
  </si>
  <si>
    <t>7.3</t>
  </si>
  <si>
    <t>7.4</t>
  </si>
  <si>
    <t>7.5</t>
  </si>
  <si>
    <t>7.6</t>
  </si>
  <si>
    <t>7.7</t>
  </si>
  <si>
    <t>7.8</t>
  </si>
  <si>
    <t>7.9</t>
  </si>
  <si>
    <t>7.10</t>
  </si>
  <si>
    <t>7.11</t>
  </si>
  <si>
    <t>7.12</t>
  </si>
  <si>
    <t>8.3</t>
  </si>
  <si>
    <t>8.4</t>
  </si>
  <si>
    <t>8.5</t>
  </si>
  <si>
    <t>8.6</t>
  </si>
  <si>
    <t>8.7</t>
  </si>
  <si>
    <t>8.8</t>
  </si>
  <si>
    <t>Desmontagem, embalagem e entrega de KIT ATM usado Completo, composto de Chave pacri, botoeira NA Amarela, Eletroímã 150kgf com sensor, Fonte de Alimentação com carregador flutuante de bateria, bateria selada 12V/7 Ah e Kit de suportes de fixação para porta de alumínio ou vidro.</t>
  </si>
  <si>
    <t>8.9</t>
  </si>
  <si>
    <t>EQUIPAMENTOS</t>
  </si>
  <si>
    <t>Desinstalação de ar condicionado tipo janela 30.000 Btu/h existente na SAA (Sala de Autoatendimento) da Ag. Constantina. Fazer limpeza, embalamento e transporte até a Bagergs - Canoas ( Patrimonial Banrisul). Após embalar o equipamento colocar uma folha A4 no lado externo com a identificação da Ag. Constantina localizado na SAA (Sala de Autoatendimento).</t>
  </si>
  <si>
    <t>Desinstalação de ar condicionados tipo janela 30.000 Btu/h existente na Plataforma de Atendimento) da Ag. Constantina. Fazer limpeza, embalamento e transporte até a Bagergs - Canoas ( Patrimonial Banrisul). Após embalar o equipamento colocar uma folha A4 no lado externo com a identificação da Ag. Constantina localizado na SAA (Sala de Autoatendimento).</t>
  </si>
  <si>
    <t xml:space="preserve">Desinstalação de Piso Teto 30000 Btu/h danificado próximo aos Operadores de Caixa. Fazer limpeza, embalamento e transporte até a Bagergs - Canoas ( Patrimonial Banrisul). Após embalar o equipamento colocar uma folha A4 no lado externo com a identificação da Ag. Constantina </t>
  </si>
  <si>
    <r>
      <t xml:space="preserve">Fornecimento e instalação completa de Unidade condicionadora tipo mini split, evaporadora modelo dutado (built in), ciclo reverso, capacidade nominal 36.000 Btu/h,  condensadora tipo Descarga Vertical ( Barril), 220V- 1F- 60 Hz. Fluído refrigerante isento de cloro (HFC). Incluíndo rede frigorígena nova de cobre ( cobre flexível de rolo "sem emendas" devido ao forro de gesso dificultar a verificação de vazamentos), isolamento térmico de borracha elastomérica, solda, nitrogênio, alto-vácuo, calços antivibração, complemento de fluido refrigerante, suporte interno e externo, grelha de insuflamento de ar com dupla deflexão (defletor horizontal e defletor vertical), grelhas para retorno de ar com espaçamento de 20 mm entre as aletas, teste de partida suporte interno e externo, grelha de insuflamento de ar, grelhas para retorno de ar, teste de partida, acessórios diversos para fixação, interligação a rede de drenagem(com isolamento térmico de borracha elastomérica), adequação no ponto elétrico, adequação no dreno, adequações civis necessárias, </t>
    </r>
    <r>
      <rPr>
        <b/>
        <sz val="10"/>
        <rFont val="Calibri"/>
        <family val="2"/>
        <scheme val="minor"/>
      </rPr>
      <t>contatora e timer de programação horário semanal.</t>
    </r>
    <r>
      <rPr>
        <sz val="10"/>
        <rFont val="Calibri"/>
        <family val="2"/>
        <scheme val="minor"/>
      </rPr>
      <t xml:space="preserve"> Acionamento por controle remoto sem fio.                                                                                                                                                  Ref. Modelo  42BQA036510HC(EVAP.) +  38CQI036515MC(COND.) da SPRINGER CARRIER OU EQUIVALENTE</t>
    </r>
  </si>
  <si>
    <t>Fornecimento e instalação completa de Unidade condicionadora tipo mini split, evaporadora modelo Teto, ciclo reverso, capacidade nominal 24.000 Btu/h, 220V 1F. Fluído refrigerante isento de cloro (HFC). Incluíndo rede frigorígena nova de cobre ( cobre flexível de rolo "sem emendas" devido ao forro de gesso dificultar a verificação de vazamentos), isolamento térmico, solda, nitrogênio, alto-vácuo, calços antivibração, complemento de fluido refrigerante, suporte interno e externo, teste de partida, acessórios diversos para fixação, interligação a rede de drenagem(com isolamento térmico de borracha elastomérica), adequação no ponto elétrico, adequação no dreno, adequações civis necessárias,. Acionamento por controle remoto sem fio.                                                                                                                                                                                                                                                           Ref. Modelo  42XQL24C5 (evaporadora) e  38KQK024515MC(condensadora) da Carrier ou equivalente</t>
  </si>
  <si>
    <t>Conj.</t>
  </si>
  <si>
    <r>
      <t>Fornecimento e instalação de Caixa de Ventilação e Filtragem com Tomada de ar exterior com vazão 380m</t>
    </r>
    <r>
      <rPr>
        <vertAlign val="superscript"/>
        <sz val="10"/>
        <rFont val="Calibri"/>
        <family val="2"/>
        <scheme val="minor"/>
      </rPr>
      <t>3</t>
    </r>
    <r>
      <rPr>
        <sz val="10"/>
        <rFont val="Calibri"/>
        <family val="2"/>
        <scheme val="minor"/>
      </rPr>
      <t xml:space="preserve">/h incluindo ventilador de baixo ruído sonoro Pressão estática 10 mmca, 220V -1F -60 Hz. Deve possuir grelha externa ( veneziana externa) de alumínio com Pingadeira(para evitar entrada de chuva), veneziana interna de alumínio na cor Branca, aletas espaçadas com no mínimo 20 mm, tela de proteção, filtro G4 (com acesso para troca e/ou limpeza do filtro) e grade com tela antipássaro,medidas altura 250 mm x largura x 250 mm x profundidade 300mm . Executar grade de segurança.                                                                                                                                               OBS: Deve ser interligada com a evaporadora de ar condicionado Split Piso Teto correspondente para a renovação de ar ser acionada juntamente com o equipamento de ar condicionado. Executar grade de segurança.                                                                                                                                                                                                                                          REF.: Modelo  VENTIBEC CG da BECKINS, ou equivalente. </t>
    </r>
  </si>
  <si>
    <t>Fornecimento e instalação completa de Exaustor axial modelo Ø 30 cm (Marca: Ventisilva modelo E30M6 ou similar), vazão 1500m³/h, bivolt 127V / 220V, monofásico e, termostato de ambiente analógico rotativo ( Marca: IMIT modelo TA3 546070 ou similar).</t>
  </si>
  <si>
    <t>Fornecimento e instalação de Veneziana indevassável ( grelha de porta) em alumínio para retorno de ar em porta, com dupla moldura, 500x500mm aletas fixas em forma de "v". Fornecida na cor branca.  OBS: Instalá-la na Sala de Nobreak na parte de baixo da porta.                                                                                                                    Ref.: Modelo vsh-2m da tropical ou equivalente</t>
  </si>
  <si>
    <t>INFRAESTRUTURA PARA TROCA DE RACKS E TUBULAÇÃO ENTRADA TELEFÔNICA</t>
  </si>
  <si>
    <t>Conduelete 2"</t>
  </si>
  <si>
    <t>Curva galvanizada 2"</t>
  </si>
  <si>
    <t>Abraçadeira 2"</t>
  </si>
  <si>
    <t>Conector para eletroduto de 2"</t>
  </si>
  <si>
    <t>5.22</t>
  </si>
  <si>
    <t>5.23</t>
  </si>
  <si>
    <t>5.24</t>
  </si>
  <si>
    <t>5.25</t>
  </si>
  <si>
    <t>5.26</t>
  </si>
  <si>
    <t>Cabo Multilan UTP 24 AWG, 04 pares, Cat. 5e, isolamento baixa emissão de gases LSZH, na cor azul, para interligar o DG do condomínio até o RACK dos Ativos do Banco.</t>
  </si>
  <si>
    <t>Eletroduto galvanizado 2" ( Interligar DG Condómínio ao Rack das Operadoras)</t>
  </si>
  <si>
    <t>ILUMINAÇÃO, TOMADAS E AR CONDICIONADO</t>
  </si>
  <si>
    <r>
      <t xml:space="preserve">Cabo de cobre unipolar </t>
    </r>
    <r>
      <rPr>
        <b/>
        <sz val="10"/>
        <rFont val="Calibri"/>
        <family val="2"/>
        <scheme val="minor"/>
      </rPr>
      <t>#4,0mm²</t>
    </r>
    <r>
      <rPr>
        <sz val="10"/>
        <rFont val="Calibri"/>
        <family val="2"/>
        <scheme val="minor"/>
      </rPr>
      <t xml:space="preserve"> flexível HF (Não Halogenado), 70°C  450/750V AFUMEX, AFITOX ou similar </t>
    </r>
  </si>
  <si>
    <t>Logo padrão Banrisul tipo testeira T3</t>
  </si>
  <si>
    <t>Elemento tátil em placas 25 x 25 cm (alerta), conforme NBR 9050, para uso interno, em poliéster auto adesivante cor Cinza claro. Aplicação conforme leiaute.</t>
  </si>
  <si>
    <t xml:space="preserve">Elemento tátil em placas 25 x 25 cm (direcional), conforme NBR 9050, para uso interno, em poliéster auto adesivante cor Cinza claro. Aplicação conforme leiaute. </t>
  </si>
  <si>
    <t>Elemento tátil de concreto, peças 25 x 25 cm (alerta), conforme NBR 9050, para uso externo, em cor amarelo. Aplicação conforme leiaute, incluindo recomposição de peças existentes soltas. Incluindo assentamento rejuntamento com argamassa colante ACII</t>
  </si>
  <si>
    <t>Elemento tátil de concreto, peças 25 x 25 cm (direcional), conforme NBR 9050, para uso externo, em cor amarelo. Aplicação conforme leiaute. Incluindo assentamento rejuntamento com argamassa colante ACII</t>
  </si>
  <si>
    <t>3.4</t>
  </si>
  <si>
    <t>Fornecimento e instalação de divisória naval (branca com montantes na cor cinza) para máscaras da SAA e adequação retaguarda.</t>
  </si>
  <si>
    <t>Barra de porta 80cm para sanitário PNE</t>
  </si>
  <si>
    <t>Adequação de ponto hidráulico para instalação de purificador de água</t>
  </si>
  <si>
    <t>Elaboração de Laudo Técnico de Acessibilidade - conforme modelo - assinado por profissional habilitado com RRT/ART</t>
  </si>
  <si>
    <t>Barra de porta 40cm para sanitário PNE</t>
  </si>
  <si>
    <t>Adesivos</t>
  </si>
  <si>
    <t>A2 SAA1 - A1LP- LOGO PADRÃO</t>
  </si>
  <si>
    <t>A2 AT1 -  Horário Atendimento Sala de Negócios: Segunda a Sexta das 10h –15h</t>
  </si>
  <si>
    <t>A3 - SIA - Medidas 15x15cm.</t>
  </si>
  <si>
    <t>A4 - SIA CG - Medidas 15x15cm.</t>
  </si>
  <si>
    <t>A6 - PUXE / EMP</t>
  </si>
  <si>
    <t>Placas de Porta - Tipo 1</t>
  </si>
  <si>
    <t>P  1 - PRIV</t>
  </si>
  <si>
    <t>Placas Suspensas</t>
  </si>
  <si>
    <t>P S 1 - AUTOATENDIMENTO</t>
  </si>
  <si>
    <t>P S 4 - PREFERENCIAL</t>
  </si>
  <si>
    <t>P S 7 - NEGÓCIOS PESSOA FÍSICA</t>
  </si>
  <si>
    <t>Placas de Porta - Especiais</t>
  </si>
  <si>
    <t>P P 14 - PRESS</t>
  </si>
  <si>
    <t>P P 15 - AG E HOR -  Segunda a Sexta das 10h – 15h</t>
  </si>
  <si>
    <t>Porta Cartazes</t>
  </si>
  <si>
    <t>PC INFORMA - Porta cartaz padrão para informativos 485x335mm</t>
  </si>
  <si>
    <t xml:space="preserve"> unid.</t>
  </si>
  <si>
    <t>PC TARIFAS - Porta cartaz padrão para tarifas 540x470mm</t>
  </si>
  <si>
    <t>PS10- GG - Gerente Geral</t>
  </si>
  <si>
    <t>PS11- GA - Gerente Adjunto</t>
  </si>
  <si>
    <t>Programação Visual Externa</t>
  </si>
  <si>
    <r>
      <t xml:space="preserve"> m</t>
    </r>
    <r>
      <rPr>
        <vertAlign val="superscript"/>
        <sz val="8"/>
        <rFont val="Arial"/>
        <family val="2"/>
      </rPr>
      <t>2</t>
    </r>
  </si>
  <si>
    <t>5.1.1</t>
  </si>
  <si>
    <t>5.1.2</t>
  </si>
  <si>
    <t>5.1.3</t>
  </si>
  <si>
    <t>5.1.4</t>
  </si>
  <si>
    <t>5.1.5</t>
  </si>
  <si>
    <t>5.2.1</t>
  </si>
  <si>
    <t>5.3.1</t>
  </si>
  <si>
    <t>5.3.2</t>
  </si>
  <si>
    <t>5.3.3</t>
  </si>
  <si>
    <t>5.3.4</t>
  </si>
  <si>
    <t>5.3.5</t>
  </si>
  <si>
    <t>5.4.1</t>
  </si>
  <si>
    <t>5.4.2</t>
  </si>
  <si>
    <t>5.5.1</t>
  </si>
  <si>
    <t>5.5.2</t>
  </si>
  <si>
    <t>5.6.1</t>
  </si>
  <si>
    <t>5.6.2</t>
  </si>
  <si>
    <t>5.6.3</t>
  </si>
  <si>
    <t>PS2 - Caixas</t>
  </si>
  <si>
    <t>5.3.6</t>
  </si>
  <si>
    <t>2.7</t>
  </si>
  <si>
    <t>3.5</t>
  </si>
  <si>
    <t>3.6</t>
  </si>
  <si>
    <t>II</t>
  </si>
  <si>
    <r>
      <t xml:space="preserve">1. OBJETO: </t>
    </r>
    <r>
      <rPr>
        <sz val="10"/>
        <rFont val="Calibri"/>
        <family val="2"/>
        <scheme val="minor"/>
      </rPr>
      <t>PRESTAÇÃO DE SERVIÇO DE MANUTENÇÃO PREDIAL CIVIL, MECÂNICO, ELÉTRICO E LÓGICO - AG CONSTANTINA.</t>
    </r>
  </si>
  <si>
    <t>Processo</t>
  </si>
  <si>
    <r>
      <t xml:space="preserve">2. ENDEREÇO DE EXECUÇÃO/ENTREGA: </t>
    </r>
    <r>
      <rPr>
        <sz val="10"/>
        <rFont val="Calibri"/>
        <family val="2"/>
        <scheme val="minor"/>
      </rPr>
      <t>Av. Franklin Siliprandi, 572 - Constantina/ RS</t>
    </r>
  </si>
  <si>
    <r>
      <t xml:space="preserve">3. PRAZO DE EXECUÇÃO/ENTREGA: </t>
    </r>
    <r>
      <rPr>
        <sz val="10"/>
        <rFont val="Calibri"/>
        <family val="2"/>
        <scheme val="minor"/>
      </rPr>
      <t>60 dias corridos</t>
    </r>
  </si>
  <si>
    <t xml:space="preserve">Enc. Sociais - SINAPI-RS OUT/2020 </t>
  </si>
  <si>
    <r>
      <t xml:space="preserve">4. CONDIÇÕES DE PAGAMENTO: </t>
    </r>
    <r>
      <rPr>
        <sz val="10"/>
        <rFont val="Calibri"/>
        <family val="2"/>
        <scheme val="minor"/>
      </rPr>
      <t>Após aceite do objeto contratado, até o dia 15 do mês subsequente à apresentação da nota fiscal correspondente.</t>
    </r>
  </si>
  <si>
    <t>INFRAESTRUTURA ELÉTRICA (GESSO)</t>
  </si>
  <si>
    <r>
      <t xml:space="preserve">Duto SLIM - </t>
    </r>
    <r>
      <rPr>
        <sz val="10"/>
        <rFont val="Calibri"/>
        <family val="2"/>
      </rPr>
      <t>(CINZA)</t>
    </r>
  </si>
  <si>
    <r>
      <t xml:space="preserve">Adaptador porta equipamento para duto SLIM </t>
    </r>
    <r>
      <rPr>
        <sz val="10"/>
        <rFont val="Calibri"/>
        <family val="2"/>
      </rPr>
      <t xml:space="preserve">(CINZA) </t>
    </r>
  </si>
  <si>
    <r>
      <t xml:space="preserve">Curva interna 90 graus SLIM </t>
    </r>
    <r>
      <rPr>
        <sz val="10"/>
        <rFont val="Calibri"/>
        <family val="2"/>
      </rPr>
      <t>(CINZA)</t>
    </r>
  </si>
  <si>
    <t>020/2022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</si>
</sst>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R$&quot;\ * #,##0.00_-;\-&quot;R$&quot;\ * #,##0.00_-;_-&quot;R$&quot;\ * &quot;-&quot;??_-;_-@_-"/>
    <numFmt numFmtId="165" formatCode="#,##0.00;[Red]#,##0.00"/>
    <numFmt numFmtId="166" formatCode="* #,##0.00\ ;\-* #,##0.00\ ;* \-#\ ;@\ "/>
    <numFmt numFmtId="167" formatCode="#,##0.0"/>
    <numFmt numFmtId="168" formatCode="00"/>
  </numFmts>
  <fonts count="29"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sz val="10"/>
      <name val="Calibri"/>
      <family val="2"/>
    </font>
    <font>
      <b/>
      <sz val="10"/>
      <name val="Calibri"/>
      <family val="2"/>
    </font>
    <font>
      <vertAlign val="superscript"/>
      <sz val="10"/>
      <name val="Calibri"/>
      <family val="2"/>
      <scheme val="minor"/>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rgb="FFFFFF00"/>
        <bgColor indexed="64"/>
      </patternFill>
    </fill>
  </fills>
  <borders count="42">
    <border>
      <left/>
      <right/>
      <top/>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style="hair">
        <color theme="3"/>
      </left>
      <right style="hair">
        <color theme="3"/>
      </right>
      <top/>
      <bottom style="hair">
        <color theme="3"/>
      </bottom>
      <diagonal/>
    </border>
    <border>
      <left style="hair">
        <color theme="3"/>
      </left>
      <right style="hair">
        <color theme="3"/>
      </right>
      <top/>
      <bottom/>
      <diagonal/>
    </border>
    <border>
      <left style="hair">
        <color theme="3"/>
      </left>
      <right style="hair">
        <color theme="3"/>
      </right>
      <top style="medium">
        <color theme="3"/>
      </top>
      <bottom style="medium">
        <color theme="3"/>
      </bottom>
      <diagonal/>
    </border>
    <border>
      <left style="hair">
        <color theme="3"/>
      </left>
      <right/>
      <top style="medium">
        <color theme="3"/>
      </top>
      <bottom style="medium">
        <color theme="3"/>
      </bottom>
      <diagonal/>
    </border>
    <border>
      <left/>
      <right/>
      <top style="hair">
        <color theme="3"/>
      </top>
      <bottom/>
      <diagonal/>
    </border>
    <border>
      <left/>
      <right style="hair">
        <color theme="3"/>
      </right>
      <top style="medium">
        <color theme="3"/>
      </top>
      <bottom style="medium">
        <color theme="3"/>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style="hair">
        <color auto="1"/>
      </left>
      <right/>
      <top style="hair">
        <color theme="3"/>
      </top>
      <bottom style="hair">
        <color theme="3"/>
      </bottom>
      <diagonal/>
    </border>
    <border>
      <left/>
      <right style="hair">
        <color theme="3"/>
      </right>
      <top style="hair">
        <color theme="3"/>
      </top>
      <bottom/>
      <diagonal/>
    </border>
    <border>
      <left/>
      <right style="hair">
        <color theme="3"/>
      </right>
      <top/>
      <bottom/>
      <diagonal/>
    </border>
    <border>
      <left/>
      <right style="hair">
        <color theme="3"/>
      </right>
      <top/>
      <bottom style="hair">
        <color theme="3"/>
      </bottom>
      <diagonal/>
    </border>
    <border>
      <left style="hair">
        <color theme="3"/>
      </left>
      <right style="hair">
        <color theme="3"/>
      </right>
      <top style="hair">
        <color theme="3"/>
      </top>
      <bottom/>
      <diagonal/>
    </border>
    <border>
      <left style="hair">
        <color theme="3"/>
      </left>
      <right style="hair">
        <color auto="1"/>
      </right>
      <top style="hair">
        <color theme="3"/>
      </top>
      <bottom/>
      <diagonal/>
    </border>
    <border>
      <left style="hair">
        <color theme="3"/>
      </left>
      <right style="hair">
        <color auto="1"/>
      </right>
      <top/>
      <bottom/>
      <diagonal/>
    </border>
    <border>
      <left style="hair">
        <color theme="3"/>
      </left>
      <right style="hair">
        <color auto="1"/>
      </right>
      <top/>
      <bottom style="hair">
        <color theme="3"/>
      </bottom>
      <diagonal/>
    </border>
    <border>
      <left style="hair">
        <color auto="1"/>
      </left>
      <right/>
      <top style="hair">
        <color theme="3"/>
      </top>
      <bottom/>
      <diagonal/>
    </border>
    <border>
      <left style="hair">
        <color auto="1"/>
      </left>
      <right/>
      <top/>
      <bottom/>
      <diagonal/>
    </border>
    <border>
      <left style="hair">
        <color auto="1"/>
      </left>
      <right/>
      <top/>
      <bottom style="hair">
        <color theme="3"/>
      </bottom>
      <diagonal/>
    </border>
    <border>
      <left style="hair">
        <color indexed="64"/>
      </left>
      <right style="hair">
        <color indexed="64"/>
      </right>
      <top style="hair">
        <color indexed="64"/>
      </top>
      <bottom style="hair">
        <color indexed="64"/>
      </bottom>
      <diagonal/>
    </border>
  </borders>
  <cellStyleXfs count="15">
    <xf numFmtId="0" fontId="0" fillId="0" borderId="0"/>
    <xf numFmtId="164" fontId="4" fillId="0" borderId="0" applyFont="0" applyFill="0" applyBorder="0" applyAlignment="0" applyProtection="0"/>
    <xf numFmtId="16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ont="0" applyFill="0" applyBorder="0" applyAlignment="0" applyProtection="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6" fontId="17" fillId="0" borderId="0" applyBorder="0" applyProtection="0"/>
  </cellStyleXfs>
  <cellXfs count="212">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4" fontId="5" fillId="0" borderId="0" xfId="0" applyNumberFormat="1" applyFont="1" applyFill="1" applyBorder="1" applyAlignment="1" applyProtection="1">
      <alignment horizontal="right" vertical="center" wrapText="1"/>
      <protection hidden="1"/>
    </xf>
    <xf numFmtId="0" fontId="7" fillId="0" borderId="0" xfId="0" applyFont="1" applyFill="1" applyAlignment="1" applyProtection="1">
      <alignment horizontal="right" vertical="center" wrapText="1"/>
      <protection hidden="1"/>
    </xf>
    <xf numFmtId="0" fontId="7" fillId="0" borderId="0" xfId="0" applyFont="1" applyFill="1" applyAlignment="1" applyProtection="1">
      <alignment horizontal="left" vertical="center" wrapText="1"/>
      <protection hidden="1"/>
    </xf>
    <xf numFmtId="2"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2" applyFont="1" applyBorder="1" applyAlignment="1">
      <alignment horizontal="justify" vertical="center" wrapText="1"/>
    </xf>
    <xf numFmtId="0" fontId="19" fillId="0" borderId="0" xfId="12" applyFont="1" applyFill="1" applyBorder="1" applyAlignment="1">
      <alignment horizontal="center" vertical="center" wrapText="1"/>
    </xf>
    <xf numFmtId="0" fontId="17" fillId="0" borderId="0" xfId="12" applyFont="1" applyFill="1" applyBorder="1" applyAlignment="1">
      <alignment vertical="center"/>
    </xf>
    <xf numFmtId="0" fontId="20" fillId="0" borderId="0" xfId="12" applyFont="1" applyFill="1" applyBorder="1" applyAlignment="1">
      <alignment vertical="center"/>
    </xf>
    <xf numFmtId="0" fontId="17" fillId="0" borderId="2" xfId="12" applyFont="1" applyBorder="1" applyAlignment="1">
      <alignment vertical="center"/>
    </xf>
    <xf numFmtId="0" fontId="20" fillId="0" borderId="2" xfId="12" applyFont="1" applyBorder="1" applyAlignment="1">
      <alignment vertical="center"/>
    </xf>
    <xf numFmtId="0" fontId="7" fillId="0" borderId="3" xfId="0" applyFont="1" applyBorder="1" applyProtection="1">
      <protection hidden="1"/>
    </xf>
    <xf numFmtId="0" fontId="7" fillId="0" borderId="0" xfId="0" applyFont="1" applyBorder="1" applyProtection="1">
      <protection hidden="1"/>
    </xf>
    <xf numFmtId="0" fontId="7" fillId="0" borderId="1" xfId="0" applyFont="1" applyBorder="1" applyProtection="1">
      <protection hidden="1"/>
    </xf>
    <xf numFmtId="0" fontId="17" fillId="0" borderId="1" xfId="12"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6" xfId="0" applyFont="1" applyFill="1" applyBorder="1" applyAlignment="1" applyProtection="1">
      <alignment horizontal="right" vertical="center" wrapText="1"/>
      <protection hidden="1"/>
    </xf>
    <xf numFmtId="0" fontId="18" fillId="0" borderId="0" xfId="12" applyFont="1" applyBorder="1" applyAlignment="1">
      <alignment horizontal="justify" vertical="center" wrapText="1"/>
    </xf>
    <xf numFmtId="0" fontId="5" fillId="0" borderId="8" xfId="0" applyNumberFormat="1" applyFont="1" applyFill="1" applyBorder="1" applyAlignment="1" applyProtection="1">
      <alignment horizontal="right" vertical="center" wrapText="1"/>
      <protection hidden="1"/>
    </xf>
    <xf numFmtId="0" fontId="5" fillId="0" borderId="8" xfId="0" applyFont="1" applyFill="1" applyBorder="1" applyAlignment="1" applyProtection="1">
      <alignment horizontal="justify" vertical="center" wrapText="1"/>
      <protection hidden="1"/>
    </xf>
    <xf numFmtId="4" fontId="7" fillId="0" borderId="8"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4" fontId="7" fillId="0" borderId="8" xfId="0" applyNumberFormat="1" applyFont="1" applyFill="1" applyBorder="1" applyAlignment="1" applyProtection="1">
      <alignment horizontal="right" vertical="center" wrapText="1"/>
      <protection hidden="1"/>
    </xf>
    <xf numFmtId="2" fontId="7" fillId="0" borderId="8"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justify" vertical="center" wrapText="1"/>
      <protection hidden="1"/>
    </xf>
    <xf numFmtId="4" fontId="7" fillId="0" borderId="14" xfId="0" applyNumberFormat="1" applyFont="1" applyFill="1" applyBorder="1" applyAlignment="1" applyProtection="1">
      <alignment horizontal="right" vertical="center" wrapText="1"/>
      <protection hidden="1"/>
    </xf>
    <xf numFmtId="0" fontId="5" fillId="0" borderId="13" xfId="0" applyNumberFormat="1" applyFont="1" applyFill="1" applyBorder="1" applyAlignment="1" applyProtection="1">
      <alignment horizontal="right" vertical="center" wrapText="1"/>
      <protection hidden="1"/>
    </xf>
    <xf numFmtId="0" fontId="5" fillId="0" borderId="13" xfId="0" applyFont="1" applyFill="1" applyBorder="1" applyAlignment="1" applyProtection="1">
      <alignment horizontal="justify" vertical="center" wrapText="1"/>
      <protection hidden="1"/>
    </xf>
    <xf numFmtId="4" fontId="7" fillId="0" borderId="13" xfId="0" applyNumberFormat="1"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5" fillId="0" borderId="15" xfId="0" applyNumberFormat="1" applyFont="1" applyFill="1" applyBorder="1" applyAlignment="1" applyProtection="1">
      <alignment horizontal="right" vertical="center" wrapText="1"/>
      <protection hidden="1"/>
    </xf>
    <xf numFmtId="0" fontId="5" fillId="0" borderId="15" xfId="0" applyFont="1" applyFill="1" applyBorder="1" applyAlignment="1" applyProtection="1">
      <alignment horizontal="justify" vertical="center" wrapText="1"/>
      <protection hidden="1"/>
    </xf>
    <xf numFmtId="4" fontId="7" fillId="0" borderId="15" xfId="0" applyNumberFormat="1"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hidden="1"/>
    </xf>
    <xf numFmtId="4" fontId="7" fillId="0" borderId="15" xfId="0" applyNumberFormat="1" applyFont="1" applyFill="1" applyBorder="1" applyAlignment="1" applyProtection="1">
      <alignment horizontal="right" vertical="center" wrapText="1"/>
      <protection hidden="1"/>
    </xf>
    <xf numFmtId="0" fontId="5" fillId="0" borderId="0" xfId="0" applyFont="1" applyBorder="1" applyProtection="1">
      <protection hidden="1"/>
    </xf>
    <xf numFmtId="0" fontId="5" fillId="0" borderId="10" xfId="0" applyFont="1" applyBorder="1" applyProtection="1">
      <protection hidden="1"/>
    </xf>
    <xf numFmtId="0" fontId="5" fillId="0" borderId="10" xfId="0" applyFont="1" applyFill="1" applyBorder="1" applyAlignment="1" applyProtection="1">
      <alignment vertical="center"/>
      <protection hidden="1"/>
    </xf>
    <xf numFmtId="10" fontId="5" fillId="2" borderId="10" xfId="11" applyNumberFormat="1" applyFont="1" applyFill="1" applyBorder="1" applyAlignment="1" applyProtection="1">
      <alignment vertical="center"/>
      <protection hidden="1"/>
    </xf>
    <xf numFmtId="0" fontId="7" fillId="0" borderId="8" xfId="0" applyFont="1" applyBorder="1" applyAlignment="1" applyProtection="1">
      <alignment horizontal="center" vertical="center"/>
      <protection hidden="1"/>
    </xf>
    <xf numFmtId="0" fontId="7" fillId="0" borderId="8" xfId="0" applyFont="1" applyBorder="1" applyAlignment="1" applyProtection="1">
      <alignment vertical="center"/>
      <protection hidden="1"/>
    </xf>
    <xf numFmtId="10" fontId="7" fillId="0" borderId="8" xfId="11"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1"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1" applyNumberFormat="1" applyFont="1" applyFill="1" applyBorder="1" applyAlignment="1" applyProtection="1">
      <alignment vertical="center"/>
      <protection locked="0"/>
    </xf>
    <xf numFmtId="0" fontId="7" fillId="2" borderId="8" xfId="0" applyFont="1" applyFill="1" applyBorder="1" applyAlignment="1" applyProtection="1">
      <alignment horizontal="center" vertical="center"/>
      <protection hidden="1"/>
    </xf>
    <xf numFmtId="0" fontId="7" fillId="2" borderId="8" xfId="0" applyFont="1" applyFill="1" applyBorder="1" applyAlignment="1" applyProtection="1">
      <alignment vertical="center"/>
      <protection hidden="1"/>
    </xf>
    <xf numFmtId="10" fontId="7" fillId="2" borderId="8" xfId="11" applyNumberFormat="1" applyFont="1" applyFill="1" applyBorder="1" applyAlignment="1" applyProtection="1">
      <alignment vertical="center"/>
      <protection locked="0"/>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1" applyNumberFormat="1" applyFont="1" applyBorder="1" applyAlignment="1" applyProtection="1">
      <alignment vertical="center"/>
      <protection locked="0"/>
    </xf>
    <xf numFmtId="0" fontId="7" fillId="0" borderId="11" xfId="0" applyFont="1" applyBorder="1" applyAlignment="1" applyProtection="1">
      <alignment horizontal="center" vertical="center"/>
      <protection hidden="1"/>
    </xf>
    <xf numFmtId="0" fontId="7" fillId="0" borderId="11" xfId="0" applyFont="1" applyBorder="1" applyAlignment="1" applyProtection="1">
      <alignment vertical="center"/>
      <protection hidden="1"/>
    </xf>
    <xf numFmtId="10" fontId="7" fillId="0" borderId="11" xfId="11" applyNumberFormat="1" applyFont="1" applyBorder="1" applyAlignment="1" applyProtection="1">
      <alignment vertical="center"/>
      <protection locked="0"/>
    </xf>
    <xf numFmtId="10" fontId="7" fillId="0" borderId="8" xfId="0" applyNumberFormat="1" applyFont="1" applyBorder="1" applyAlignment="1" applyProtection="1">
      <alignment vertical="center"/>
      <protection hidden="1"/>
    </xf>
    <xf numFmtId="0" fontId="7" fillId="2" borderId="11" xfId="0" applyFont="1" applyFill="1" applyBorder="1" applyAlignment="1" applyProtection="1">
      <alignment vertical="center"/>
      <protection hidden="1"/>
    </xf>
    <xf numFmtId="10" fontId="7" fillId="2" borderId="11" xfId="11" applyNumberFormat="1" applyFont="1" applyFill="1" applyBorder="1" applyAlignment="1" applyProtection="1">
      <alignment vertical="center"/>
      <protection locked="0"/>
    </xf>
    <xf numFmtId="0" fontId="13" fillId="0" borderId="12" xfId="0" applyFont="1" applyBorder="1" applyAlignment="1" applyProtection="1">
      <alignment horizontal="center" vertical="center"/>
      <protection hidden="1"/>
    </xf>
    <xf numFmtId="0" fontId="13" fillId="2" borderId="12" xfId="0" applyFont="1" applyFill="1" applyBorder="1" applyAlignment="1" applyProtection="1">
      <alignment vertical="center"/>
      <protection hidden="1"/>
    </xf>
    <xf numFmtId="10" fontId="7" fillId="2" borderId="0" xfId="11" applyNumberFormat="1" applyFont="1" applyFill="1" applyBorder="1" applyAlignment="1" applyProtection="1">
      <alignment vertical="center"/>
      <protection hidden="1"/>
    </xf>
    <xf numFmtId="10" fontId="7" fillId="0" borderId="0" xfId="11" applyNumberFormat="1" applyFont="1" applyBorder="1" applyAlignment="1" applyProtection="1">
      <alignment vertical="center"/>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justify" vertical="center" wrapText="1"/>
      <protection hidden="1"/>
    </xf>
    <xf numFmtId="4" fontId="10" fillId="0" borderId="19" xfId="0" applyNumberFormat="1" applyFont="1" applyFill="1" applyBorder="1" applyAlignment="1" applyProtection="1">
      <alignment horizontal="center" vertical="center" wrapText="1"/>
      <protection hidden="1"/>
    </xf>
    <xf numFmtId="4" fontId="7" fillId="0" borderId="20" xfId="0" applyNumberFormat="1" applyFont="1" applyFill="1" applyBorder="1" applyAlignment="1" applyProtection="1">
      <alignment horizontal="right" vertical="center" wrapText="1"/>
      <protection hidden="1"/>
    </xf>
    <xf numFmtId="4" fontId="7" fillId="0" borderId="21" xfId="0" applyNumberFormat="1" applyFont="1" applyFill="1" applyBorder="1" applyAlignment="1" applyProtection="1">
      <alignment horizontal="right" vertical="center" wrapText="1"/>
      <protection hidden="1"/>
    </xf>
    <xf numFmtId="4" fontId="7" fillId="0" borderId="22" xfId="0" applyNumberFormat="1" applyFont="1" applyFill="1" applyBorder="1" applyAlignment="1" applyProtection="1">
      <alignment horizontal="right" vertical="center" wrapText="1"/>
      <protection hidden="1"/>
    </xf>
    <xf numFmtId="4" fontId="7" fillId="0" borderId="18" xfId="0" applyNumberFormat="1" applyFont="1" applyFill="1" applyBorder="1" applyAlignment="1" applyProtection="1">
      <alignment horizontal="right" vertical="center" wrapText="1"/>
      <protection hidden="1"/>
    </xf>
    <xf numFmtId="4" fontId="5" fillId="0" borderId="23" xfId="0" applyNumberFormat="1" applyFont="1" applyFill="1" applyBorder="1" applyAlignment="1" applyProtection="1">
      <alignment horizontal="right" vertical="center" wrapText="1"/>
      <protection hidden="1"/>
    </xf>
    <xf numFmtId="4" fontId="5" fillId="0" borderId="24" xfId="0" applyNumberFormat="1" applyFont="1" applyFill="1" applyBorder="1" applyAlignment="1" applyProtection="1">
      <alignment horizontal="right" vertical="center" wrapText="1"/>
      <protection hidden="1"/>
    </xf>
    <xf numFmtId="4" fontId="5" fillId="0" borderId="25" xfId="0" applyNumberFormat="1" applyFont="1" applyFill="1" applyBorder="1" applyAlignment="1" applyProtection="1">
      <alignment horizontal="right" vertical="center" wrapText="1"/>
      <protection hidden="1"/>
    </xf>
    <xf numFmtId="4" fontId="5" fillId="0" borderId="26" xfId="0" applyNumberFormat="1" applyFont="1" applyFill="1" applyBorder="1" applyAlignment="1" applyProtection="1">
      <alignment horizontal="right" vertical="center" wrapText="1"/>
      <protection hidden="1"/>
    </xf>
    <xf numFmtId="0" fontId="7" fillId="0" borderId="7" xfId="0" applyFont="1" applyFill="1" applyBorder="1" applyAlignment="1" applyProtection="1">
      <alignment horizontal="left" vertical="center" wrapText="1"/>
      <protection locked="0"/>
    </xf>
    <xf numFmtId="0" fontId="6" fillId="4" borderId="0" xfId="0" applyFont="1" applyFill="1" applyAlignment="1" applyProtection="1">
      <alignment vertical="center" wrapText="1"/>
      <protection hidden="1"/>
    </xf>
    <xf numFmtId="0" fontId="6" fillId="4" borderId="0" xfId="0" applyFont="1" applyFill="1" applyAlignment="1" applyProtection="1">
      <alignment horizontal="center" vertical="center" wrapText="1"/>
      <protection hidden="1"/>
    </xf>
    <xf numFmtId="0" fontId="5"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horizontal="justify" vertical="center" wrapText="1"/>
      <protection hidden="1"/>
    </xf>
    <xf numFmtId="4" fontId="7" fillId="0" borderId="26" xfId="0" applyNumberFormat="1" applyFont="1" applyFill="1" applyBorder="1" applyAlignment="1" applyProtection="1">
      <alignment horizontal="right" vertical="center" wrapText="1"/>
      <protection hidden="1"/>
    </xf>
    <xf numFmtId="0" fontId="7" fillId="0" borderId="0" xfId="0" applyFont="1" applyFill="1" applyBorder="1" applyAlignment="1" applyProtection="1">
      <alignment horizontal="justify" vertical="center" wrapText="1"/>
      <protection hidden="1"/>
    </xf>
    <xf numFmtId="4" fontId="7" fillId="0" borderId="0"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4" fontId="7" fillId="0" borderId="23" xfId="0" applyNumberFormat="1" applyFont="1" applyFill="1" applyBorder="1" applyAlignment="1" applyProtection="1">
      <alignment horizontal="right" vertical="center" wrapText="1"/>
      <protection hidden="1"/>
    </xf>
    <xf numFmtId="4" fontId="7" fillId="0" borderId="14"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4" fontId="7" fillId="0" borderId="28" xfId="0" applyNumberFormat="1" applyFont="1" applyFill="1" applyBorder="1" applyAlignment="1" applyProtection="1">
      <alignment horizontal="right" vertical="center" wrapText="1"/>
      <protection hidden="1"/>
    </xf>
    <xf numFmtId="4" fontId="7" fillId="2" borderId="14" xfId="0" applyNumberFormat="1" applyFont="1" applyFill="1" applyBorder="1" applyAlignment="1" applyProtection="1">
      <alignment horizontal="right" vertical="center" wrapText="1"/>
      <protection locked="0"/>
    </xf>
    <xf numFmtId="0" fontId="6" fillId="0" borderId="0" xfId="0" applyFont="1" applyFill="1" applyAlignment="1" applyProtection="1">
      <alignment vertical="center" wrapText="1"/>
      <protection hidden="1"/>
    </xf>
    <xf numFmtId="3" fontId="7" fillId="0" borderId="14" xfId="0" applyNumberFormat="1" applyFont="1" applyFill="1" applyBorder="1" applyAlignment="1" applyProtection="1">
      <alignment horizontal="center" vertical="center" wrapText="1"/>
      <protection hidden="1"/>
    </xf>
    <xf numFmtId="0" fontId="7" fillId="0" borderId="14" xfId="0" applyNumberFormat="1" applyFont="1" applyFill="1" applyBorder="1" applyAlignment="1" applyProtection="1">
      <alignment horizontal="right" vertical="center" wrapText="1"/>
      <protection hidden="1"/>
    </xf>
    <xf numFmtId="4" fontId="25" fillId="0" borderId="29" xfId="7" applyNumberFormat="1" applyFont="1" applyFill="1" applyBorder="1" applyAlignment="1" applyProtection="1">
      <alignment horizontal="center" vertical="center"/>
      <protection hidden="1"/>
    </xf>
    <xf numFmtId="4" fontId="7" fillId="0" borderId="29"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4" fontId="25" fillId="0" borderId="30" xfId="0" applyNumberFormat="1" applyFont="1" applyBorder="1" applyAlignment="1" applyProtection="1">
      <alignment horizontal="right" vertical="center"/>
      <protection hidden="1"/>
    </xf>
    <xf numFmtId="2" fontId="25" fillId="0" borderId="14" xfId="0" applyNumberFormat="1" applyFont="1" applyFill="1" applyBorder="1" applyAlignment="1" applyProtection="1">
      <alignment vertical="center" wrapText="1"/>
      <protection hidden="1"/>
    </xf>
    <xf numFmtId="4" fontId="25" fillId="0" borderId="14" xfId="7" applyNumberFormat="1" applyFont="1" applyBorder="1" applyAlignment="1" applyProtection="1">
      <alignment horizontal="center" vertical="center"/>
      <protection hidden="1"/>
    </xf>
    <xf numFmtId="4" fontId="7" fillId="0" borderId="29" xfId="0" applyNumberFormat="1" applyFont="1" applyFill="1" applyBorder="1" applyAlignment="1" applyProtection="1">
      <alignment horizontal="right" vertical="center" wrapText="1"/>
      <protection hidden="1"/>
    </xf>
    <xf numFmtId="0" fontId="5" fillId="0" borderId="14" xfId="0" applyNumberFormat="1" applyFont="1" applyFill="1" applyBorder="1" applyAlignment="1" applyProtection="1">
      <alignment horizontal="right" vertical="center" wrapText="1"/>
      <protection hidden="1"/>
    </xf>
    <xf numFmtId="0" fontId="5" fillId="0" borderId="14" xfId="0" applyFont="1" applyFill="1" applyBorder="1" applyAlignment="1" applyProtection="1">
      <alignment horizontal="justify" vertical="center" wrapText="1"/>
      <protection hidden="1"/>
    </xf>
    <xf numFmtId="2" fontId="7" fillId="0" borderId="29" xfId="0" applyNumberFormat="1" applyFont="1" applyFill="1" applyBorder="1" applyAlignment="1" applyProtection="1">
      <alignment horizontal="center" vertical="center" wrapText="1"/>
      <protection hidden="1"/>
    </xf>
    <xf numFmtId="0" fontId="26" fillId="0" borderId="14" xfId="0" applyNumberFormat="1" applyFont="1" applyFill="1" applyBorder="1" applyAlignment="1" applyProtection="1">
      <alignment horizontal="right" vertical="center" wrapText="1"/>
      <protection hidden="1"/>
    </xf>
    <xf numFmtId="0" fontId="26" fillId="0" borderId="14" xfId="0" applyFont="1" applyFill="1" applyBorder="1" applyAlignment="1" applyProtection="1">
      <alignment horizontal="justify" vertical="center" wrapText="1"/>
      <protection hidden="1"/>
    </xf>
    <xf numFmtId="3" fontId="25" fillId="0" borderId="14" xfId="0" applyNumberFormat="1" applyFont="1" applyFill="1" applyBorder="1" applyAlignment="1" applyProtection="1">
      <alignment horizontal="center" vertical="center" wrapText="1"/>
      <protection hidden="1"/>
    </xf>
    <xf numFmtId="2" fontId="25" fillId="0" borderId="29" xfId="0" applyNumberFormat="1" applyFont="1" applyFill="1" applyBorder="1" applyAlignment="1" applyProtection="1">
      <alignment horizontal="center" vertical="center" wrapText="1"/>
      <protection hidden="1"/>
    </xf>
    <xf numFmtId="4" fontId="25" fillId="0" borderId="29" xfId="0" applyNumberFormat="1" applyFont="1" applyFill="1" applyBorder="1" applyAlignment="1" applyProtection="1">
      <alignment horizontal="right" vertical="center" wrapText="1"/>
      <protection hidden="1"/>
    </xf>
    <xf numFmtId="4" fontId="25" fillId="0" borderId="18" xfId="0" applyNumberFormat="1" applyFont="1" applyFill="1" applyBorder="1" applyAlignment="1" applyProtection="1">
      <alignment horizontal="right" vertical="center" wrapText="1"/>
      <protection hidden="1"/>
    </xf>
    <xf numFmtId="4" fontId="25" fillId="0" borderId="14" xfId="0" applyNumberFormat="1" applyFont="1" applyFill="1" applyBorder="1" applyAlignment="1" applyProtection="1">
      <alignment horizontal="right" vertical="center" wrapText="1"/>
      <protection hidden="1"/>
    </xf>
    <xf numFmtId="1" fontId="7" fillId="0" borderId="14" xfId="0" applyNumberFormat="1" applyFont="1" applyFill="1" applyBorder="1" applyAlignment="1" applyProtection="1">
      <alignment horizontal="center" vertical="center" wrapText="1"/>
      <protection hidden="1"/>
    </xf>
    <xf numFmtId="167" fontId="7" fillId="0" borderId="14" xfId="0" applyNumberFormat="1" applyFont="1" applyFill="1" applyBorder="1" applyAlignment="1" applyProtection="1">
      <alignment horizontal="center" vertical="center" wrapText="1"/>
      <protection hidden="1"/>
    </xf>
    <xf numFmtId="3" fontId="7" fillId="2" borderId="14" xfId="0" applyNumberFormat="1" applyFont="1" applyFill="1" applyBorder="1" applyAlignment="1" applyProtection="1">
      <alignment horizontal="center" vertical="center" wrapText="1"/>
      <protection hidden="1"/>
    </xf>
    <xf numFmtId="0" fontId="7" fillId="2" borderId="14" xfId="0" applyFont="1" applyFill="1" applyBorder="1" applyAlignment="1" applyProtection="1">
      <alignment horizontal="justify" vertical="center" wrapText="1"/>
      <protection hidden="1"/>
    </xf>
    <xf numFmtId="4" fontId="25" fillId="2" borderId="29" xfId="7" applyNumberFormat="1" applyFont="1" applyFill="1" applyBorder="1" applyAlignment="1" applyProtection="1">
      <alignment horizontal="center" vertical="center"/>
      <protection hidden="1"/>
    </xf>
    <xf numFmtId="4" fontId="7" fillId="2" borderId="29" xfId="0" applyNumberFormat="1" applyFont="1" applyFill="1" applyBorder="1" applyAlignment="1" applyProtection="1">
      <alignment horizontal="right" vertical="center" wrapText="1"/>
      <protection locked="0"/>
    </xf>
    <xf numFmtId="4" fontId="7" fillId="2" borderId="18" xfId="0" applyNumberFormat="1" applyFont="1" applyFill="1" applyBorder="1" applyAlignment="1" applyProtection="1">
      <alignment horizontal="right" vertical="center" wrapText="1"/>
      <protection locked="0"/>
    </xf>
    <xf numFmtId="4" fontId="25" fillId="2" borderId="30" xfId="0" applyNumberFormat="1" applyFont="1" applyFill="1" applyBorder="1" applyAlignment="1" applyProtection="1">
      <alignment horizontal="right" vertical="center"/>
      <protection hidden="1"/>
    </xf>
    <xf numFmtId="4" fontId="7" fillId="0" borderId="18" xfId="0" applyNumberFormat="1" applyFont="1" applyFill="1" applyBorder="1" applyAlignment="1" applyProtection="1">
      <alignment horizontal="right" vertical="center"/>
      <protection locked="0"/>
    </xf>
    <xf numFmtId="0" fontId="7" fillId="0" borderId="29" xfId="0" applyFont="1" applyFill="1" applyBorder="1" applyAlignment="1" applyProtection="1">
      <alignment horizontal="center" vertical="center" wrapText="1"/>
      <protection hidden="1"/>
    </xf>
    <xf numFmtId="2" fontId="7" fillId="0" borderId="16" xfId="0" applyNumberFormat="1" applyFont="1" applyFill="1" applyBorder="1" applyAlignment="1" applyProtection="1">
      <alignment horizontal="center" vertical="center" wrapText="1"/>
      <protection hidden="1"/>
    </xf>
    <xf numFmtId="2" fontId="26" fillId="0" borderId="14" xfId="0" applyNumberFormat="1" applyFont="1" applyFill="1" applyBorder="1" applyAlignment="1" applyProtection="1">
      <alignment vertical="center" wrapText="1"/>
      <protection hidden="1"/>
    </xf>
    <xf numFmtId="0" fontId="7" fillId="2" borderId="14" xfId="0" applyFont="1" applyFill="1" applyBorder="1" applyAlignment="1" applyProtection="1">
      <alignment vertical="top" wrapText="1"/>
      <protection hidden="1"/>
    </xf>
    <xf numFmtId="4" fontId="7" fillId="2" borderId="14" xfId="0" applyNumberFormat="1"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165" fontId="7" fillId="2" borderId="18" xfId="0" applyNumberFormat="1" applyFont="1" applyFill="1" applyBorder="1" applyAlignment="1" applyProtection="1">
      <alignment horizontal="right" vertical="center" wrapText="1"/>
      <protection locked="0"/>
    </xf>
    <xf numFmtId="4" fontId="7" fillId="2" borderId="14" xfId="0" applyNumberFormat="1" applyFont="1" applyFill="1" applyBorder="1" applyAlignment="1" applyProtection="1">
      <alignment vertical="center" wrapText="1"/>
      <protection hidden="1"/>
    </xf>
    <xf numFmtId="0" fontId="7" fillId="2" borderId="14" xfId="0" applyFont="1" applyFill="1" applyBorder="1" applyAlignment="1" applyProtection="1">
      <alignment vertical="center" wrapText="1"/>
      <protection hidden="1"/>
    </xf>
    <xf numFmtId="1" fontId="7" fillId="2" borderId="14" xfId="0" applyNumberFormat="1" applyFont="1" applyFill="1" applyBorder="1" applyAlignment="1" applyProtection="1">
      <alignment horizontal="center" vertical="center" wrapText="1"/>
      <protection hidden="1"/>
    </xf>
    <xf numFmtId="1" fontId="7" fillId="2" borderId="14" xfId="0" applyNumberFormat="1" applyFont="1" applyFill="1" applyBorder="1" applyAlignment="1" applyProtection="1">
      <alignment horizontal="left" vertical="center" wrapText="1"/>
      <protection hidden="1"/>
    </xf>
    <xf numFmtId="168" fontId="7" fillId="0" borderId="41" xfId="0" applyNumberFormat="1" applyFont="1" applyBorder="1" applyAlignment="1" applyProtection="1">
      <alignment horizontal="center" vertical="center" wrapText="1"/>
      <protection hidden="1"/>
    </xf>
    <xf numFmtId="1" fontId="7" fillId="0" borderId="14" xfId="0" applyNumberFormat="1" applyFont="1" applyFill="1" applyBorder="1" applyAlignment="1" applyProtection="1">
      <alignment horizontal="left" vertical="center" wrapText="1"/>
      <protection hidden="1"/>
    </xf>
    <xf numFmtId="2" fontId="7" fillId="0" borderId="14" xfId="0" applyNumberFormat="1"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4" fontId="7" fillId="0" borderId="14" xfId="0" applyNumberFormat="1" applyFont="1" applyFill="1" applyBorder="1" applyAlignment="1" applyProtection="1">
      <alignment horizontal="right" vertical="center"/>
      <protection hidden="1"/>
    </xf>
    <xf numFmtId="4" fontId="7" fillId="0" borderId="23" xfId="0" applyNumberFormat="1" applyFont="1" applyFill="1" applyBorder="1" applyAlignment="1" applyProtection="1">
      <alignment horizontal="right" vertical="center" wrapText="1"/>
      <protection locked="0"/>
    </xf>
    <xf numFmtId="4" fontId="7" fillId="0" borderId="22" xfId="0" applyNumberFormat="1" applyFont="1" applyFill="1" applyBorder="1" applyAlignment="1" applyProtection="1">
      <alignment horizontal="right" vertical="center" wrapText="1"/>
      <protection locked="0"/>
    </xf>
    <xf numFmtId="0" fontId="7" fillId="0" borderId="16" xfId="0" applyNumberFormat="1" applyFont="1" applyFill="1" applyBorder="1" applyAlignment="1" applyProtection="1">
      <alignment horizontal="right" vertical="center" wrapText="1"/>
      <protection hidden="1"/>
    </xf>
    <xf numFmtId="0" fontId="5" fillId="0" borderId="10"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hidden="1"/>
    </xf>
    <xf numFmtId="0" fontId="5" fillId="2" borderId="0" xfId="0" applyFont="1" applyFill="1" applyAlignment="1" applyProtection="1">
      <alignment vertical="center" wrapText="1"/>
      <protection hidden="1"/>
    </xf>
    <xf numFmtId="0" fontId="12" fillId="2" borderId="14" xfId="0" applyNumberFormat="1" applyFont="1" applyFill="1" applyBorder="1" applyAlignment="1" applyProtection="1">
      <alignment horizontal="right" vertical="center" wrapText="1"/>
      <protection hidden="1"/>
    </xf>
    <xf numFmtId="10" fontId="12" fillId="2" borderId="14" xfId="0" applyNumberFormat="1" applyFont="1" applyFill="1" applyBorder="1" applyAlignment="1" applyProtection="1">
      <alignment horizontal="right" vertical="center" wrapText="1"/>
      <protection hidden="1"/>
    </xf>
    <xf numFmtId="14" fontId="12" fillId="2" borderId="14" xfId="0" applyNumberFormat="1" applyFont="1" applyFill="1" applyBorder="1" applyAlignment="1" applyProtection="1">
      <alignment horizontal="right" vertical="center" wrapText="1"/>
      <protection locked="0" hidden="1"/>
    </xf>
    <xf numFmtId="0" fontId="5" fillId="0" borderId="10" xfId="0" applyFont="1" applyFill="1" applyBorder="1" applyAlignment="1" applyProtection="1">
      <alignment horizontal="right" vertical="center" wrapText="1"/>
      <protection hidden="1"/>
    </xf>
    <xf numFmtId="0" fontId="10" fillId="2" borderId="14"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hidden="1"/>
    </xf>
    <xf numFmtId="0" fontId="5" fillId="0" borderId="26" xfId="0" applyFont="1" applyFill="1" applyBorder="1" applyAlignment="1" applyProtection="1">
      <alignment horizontal="right" vertical="center" wrapText="1"/>
      <protection hidden="1"/>
    </xf>
    <xf numFmtId="4" fontId="10" fillId="0" borderId="14" xfId="0" applyNumberFormat="1" applyFont="1" applyFill="1" applyBorder="1" applyAlignment="1" applyProtection="1">
      <alignment horizontal="center" vertical="center" wrapText="1"/>
      <protection hidden="1"/>
    </xf>
    <xf numFmtId="4" fontId="10" fillId="0" borderId="17" xfId="0" applyNumberFormat="1" applyFont="1" applyFill="1" applyBorder="1" applyAlignment="1" applyProtection="1">
      <alignment horizontal="center" vertical="center" wrapText="1"/>
      <protection hidden="1"/>
    </xf>
    <xf numFmtId="0" fontId="5" fillId="0" borderId="5" xfId="0" applyFont="1" applyFill="1" applyBorder="1" applyAlignment="1" applyProtection="1">
      <alignment horizontal="right" vertical="center" wrapText="1"/>
      <protection hidden="1"/>
    </xf>
    <xf numFmtId="0" fontId="5" fillId="0" borderId="27" xfId="0" applyFont="1" applyFill="1" applyBorder="1" applyAlignment="1" applyProtection="1">
      <alignment horizontal="right" vertical="center" wrapText="1"/>
      <protection hidden="1"/>
    </xf>
    <xf numFmtId="3" fontId="7" fillId="0" borderId="26" xfId="0" applyNumberFormat="1" applyFont="1" applyFill="1" applyBorder="1" applyAlignment="1" applyProtection="1">
      <alignment horizontal="center" vertical="center" wrapText="1"/>
      <protection hidden="1"/>
    </xf>
    <xf numFmtId="3" fontId="7" fillId="0" borderId="0" xfId="0" applyNumberFormat="1" applyFont="1" applyFill="1" applyBorder="1" applyAlignment="1" applyProtection="1">
      <alignment horizontal="center" vertical="center" wrapText="1"/>
      <protection hidden="1"/>
    </xf>
    <xf numFmtId="3" fontId="7" fillId="0" borderId="16" xfId="0" applyNumberFormat="1" applyFont="1" applyFill="1" applyBorder="1" applyAlignment="1" applyProtection="1">
      <alignment horizontal="center" vertical="center" wrapText="1"/>
      <protection hidden="1"/>
    </xf>
    <xf numFmtId="4" fontId="25" fillId="0" borderId="31" xfId="7" applyNumberFormat="1" applyFont="1" applyFill="1" applyBorder="1" applyAlignment="1" applyProtection="1">
      <alignment horizontal="center" vertical="center"/>
      <protection hidden="1"/>
    </xf>
    <xf numFmtId="4" fontId="25" fillId="0" borderId="32" xfId="7" applyNumberFormat="1" applyFont="1" applyFill="1" applyBorder="1" applyAlignment="1" applyProtection="1">
      <alignment horizontal="center" vertical="center"/>
      <protection hidden="1"/>
    </xf>
    <xf numFmtId="4" fontId="25" fillId="0" borderId="33" xfId="7" applyNumberFormat="1" applyFont="1" applyFill="1" applyBorder="1" applyAlignment="1" applyProtection="1">
      <alignment horizontal="center" vertical="center"/>
      <protection hidden="1"/>
    </xf>
    <xf numFmtId="4" fontId="7" fillId="0" borderId="34" xfId="0" applyNumberFormat="1" applyFont="1" applyFill="1" applyBorder="1" applyAlignment="1" applyProtection="1">
      <alignment horizontal="center" vertical="center" wrapText="1"/>
      <protection locked="0"/>
    </xf>
    <xf numFmtId="4" fontId="7" fillId="0" borderId="23" xfId="0" applyNumberFormat="1" applyFont="1" applyFill="1" applyBorder="1" applyAlignment="1" applyProtection="1">
      <alignment horizontal="center" vertical="center" wrapText="1"/>
      <protection locked="0"/>
    </xf>
    <xf numFmtId="4" fontId="7" fillId="0" borderId="22" xfId="0" applyNumberFormat="1" applyFont="1" applyFill="1" applyBorder="1" applyAlignment="1" applyProtection="1">
      <alignment horizontal="center" vertical="center" wrapText="1"/>
      <protection locked="0"/>
    </xf>
    <xf numFmtId="4" fontId="7" fillId="0" borderId="35" xfId="0" applyNumberFormat="1" applyFont="1" applyFill="1" applyBorder="1" applyAlignment="1" applyProtection="1">
      <alignment horizontal="center" vertical="center" wrapText="1"/>
      <protection locked="0"/>
    </xf>
    <xf numFmtId="4" fontId="7" fillId="0" borderId="36" xfId="0" applyNumberFormat="1" applyFont="1" applyFill="1" applyBorder="1" applyAlignment="1" applyProtection="1">
      <alignment horizontal="center" vertical="center" wrapText="1"/>
      <protection locked="0"/>
    </xf>
    <xf numFmtId="4" fontId="7" fillId="0" borderId="37" xfId="0" applyNumberFormat="1" applyFont="1" applyFill="1" applyBorder="1" applyAlignment="1" applyProtection="1">
      <alignment horizontal="center" vertical="center" wrapText="1"/>
      <protection locked="0"/>
    </xf>
    <xf numFmtId="0" fontId="5" fillId="2" borderId="0" xfId="0" applyFont="1" applyFill="1" applyAlignment="1" applyProtection="1">
      <alignment horizontal="left" vertical="center" wrapText="1"/>
      <protection hidden="1"/>
    </xf>
    <xf numFmtId="0" fontId="7" fillId="0" borderId="26" xfId="0" applyNumberFormat="1" applyFont="1" applyFill="1" applyBorder="1" applyAlignment="1" applyProtection="1">
      <alignment horizontal="right" vertical="center" wrapText="1"/>
      <protection hidden="1"/>
    </xf>
    <xf numFmtId="0" fontId="7" fillId="0" borderId="0" xfId="0" applyNumberFormat="1" applyFont="1" applyFill="1" applyBorder="1" applyAlignment="1" applyProtection="1">
      <alignment horizontal="right" vertical="center" wrapText="1"/>
      <protection hidden="1"/>
    </xf>
    <xf numFmtId="0" fontId="7" fillId="0" borderId="16" xfId="0" applyNumberFormat="1" applyFont="1" applyFill="1" applyBorder="1" applyAlignment="1" applyProtection="1">
      <alignment horizontal="right" vertical="center" wrapText="1"/>
      <protection hidden="1"/>
    </xf>
    <xf numFmtId="4" fontId="25" fillId="0" borderId="38" xfId="0" applyNumberFormat="1" applyFont="1" applyBorder="1" applyAlignment="1" applyProtection="1">
      <alignment horizontal="center" vertical="center"/>
      <protection hidden="1"/>
    </xf>
    <xf numFmtId="4" fontId="25" fillId="0" borderId="39" xfId="0" applyNumberFormat="1" applyFont="1" applyBorder="1" applyAlignment="1" applyProtection="1">
      <alignment horizontal="center" vertical="center"/>
      <protection hidden="1"/>
    </xf>
    <xf numFmtId="4" fontId="25" fillId="0" borderId="40" xfId="0" applyNumberFormat="1" applyFont="1" applyBorder="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2" fontId="10" fillId="0" borderId="14" xfId="0" applyNumberFormat="1" applyFont="1" applyFill="1" applyBorder="1" applyAlignment="1" applyProtection="1">
      <alignment horizontal="center" vertical="center" wrapText="1"/>
      <protection hidden="1"/>
    </xf>
    <xf numFmtId="2" fontId="10" fillId="0" borderId="17" xfId="0" applyNumberFormat="1" applyFont="1" applyFill="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0" fontId="5" fillId="2" borderId="0" xfId="0" applyFont="1" applyFill="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19" fillId="3" borderId="4" xfId="12" applyFont="1" applyFill="1" applyBorder="1" applyAlignment="1">
      <alignment horizontal="center" vertical="center"/>
    </xf>
    <xf numFmtId="0" fontId="18" fillId="0" borderId="0" xfId="12" applyFont="1" applyBorder="1" applyAlignment="1">
      <alignment horizontal="justify" vertical="center"/>
    </xf>
    <xf numFmtId="0" fontId="18" fillId="0" borderId="3" xfId="12" applyFont="1" applyBorder="1" applyAlignment="1">
      <alignment horizontal="justify" vertical="center" wrapText="1"/>
    </xf>
    <xf numFmtId="0" fontId="18" fillId="0" borderId="0" xfId="12" applyFont="1" applyBorder="1" applyAlignment="1">
      <alignment horizontal="justify" vertical="center" wrapText="1"/>
    </xf>
    <xf numFmtId="0" fontId="18" fillId="0" borderId="4" xfId="12" applyFont="1" applyBorder="1" applyAlignment="1">
      <alignment horizontal="justify" vertical="center" wrapText="1"/>
    </xf>
    <xf numFmtId="0" fontId="7" fillId="2" borderId="8" xfId="0" applyFont="1" applyFill="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cellXfs>
  <cellStyles count="15">
    <cellStyle name="Moeda 2" xfId="1"/>
    <cellStyle name="Moeda 3" xfId="2"/>
    <cellStyle name="Normal" xfId="0" builtinId="0"/>
    <cellStyle name="Normal 2" xfId="3"/>
    <cellStyle name="Normal 2 2" xfId="4"/>
    <cellStyle name="Normal 3" xfId="5"/>
    <cellStyle name="Normal 3 2" xfId="12"/>
    <cellStyle name="Normal 5 2" xfId="6"/>
    <cellStyle name="Porcentagem" xfId="11" builtinId="5"/>
    <cellStyle name="Porcentagem 2" xfId="13"/>
    <cellStyle name="TableStyleLight1" xfId="14"/>
    <cellStyle name="Vírgula" xfId="7" builtinId="3"/>
    <cellStyle name="Vírgula 2" xfId="8"/>
    <cellStyle name="Vírgula 3" xfId="9"/>
    <cellStyle name="Vírgula 4" xfId="10"/>
  </cellStyles>
  <dxfs count="109">
    <dxf>
      <fill>
        <patternFill>
          <bgColor rgb="FFECF2F8"/>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F2F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05"/>
  <sheetViews>
    <sheetView showGridLines="0" tabSelected="1" showRuler="0" zoomScaleNormal="100" zoomScaleSheetLayoutView="100" zoomScalePageLayoutView="90" workbookViewId="0">
      <selection activeCell="G6" sqref="G6"/>
    </sheetView>
  </sheetViews>
  <sheetFormatPr defaultColWidth="11.42578125" defaultRowHeight="15" x14ac:dyDescent="0.2"/>
  <cols>
    <col min="1" max="1" width="10.42578125" style="14" customWidth="1"/>
    <col min="2" max="2" width="101.140625" style="15" customWidth="1"/>
    <col min="3" max="3" width="9.7109375" style="16" customWidth="1"/>
    <col min="4" max="4" width="6.7109375" style="17" customWidth="1"/>
    <col min="5" max="7" width="11.7109375" style="18" customWidth="1"/>
    <col min="8" max="226" width="11.42578125" style="6" customWidth="1"/>
    <col min="227" max="227" width="56.28515625" style="6" customWidth="1"/>
    <col min="228" max="16384" width="11.42578125" style="6"/>
  </cols>
  <sheetData>
    <row r="1" spans="1:235" ht="15" customHeight="1" x14ac:dyDescent="0.2">
      <c r="A1" s="195" t="s">
        <v>21</v>
      </c>
      <c r="B1" s="195"/>
      <c r="C1" s="195"/>
      <c r="D1" s="195"/>
      <c r="E1" s="195"/>
      <c r="F1" s="195"/>
      <c r="G1" s="195"/>
    </row>
    <row r="2" spans="1:235" ht="15" customHeight="1" x14ac:dyDescent="0.2">
      <c r="A2" s="195"/>
      <c r="B2" s="195"/>
      <c r="C2" s="195"/>
      <c r="D2" s="195"/>
      <c r="E2" s="195"/>
      <c r="F2" s="195"/>
      <c r="G2" s="195"/>
    </row>
    <row r="3" spans="1:235" ht="13.5" customHeight="1" x14ac:dyDescent="0.2">
      <c r="A3" s="188" t="s">
        <v>370</v>
      </c>
      <c r="B3" s="188"/>
      <c r="C3" s="162"/>
      <c r="D3" s="162"/>
      <c r="E3" s="167" t="s">
        <v>371</v>
      </c>
      <c r="F3" s="167"/>
      <c r="G3" s="163" t="s">
        <v>380</v>
      </c>
    </row>
    <row r="4" spans="1:235" ht="13.5" customHeight="1" x14ac:dyDescent="0.2">
      <c r="A4" s="202" t="s">
        <v>372</v>
      </c>
      <c r="B4" s="202"/>
      <c r="C4" s="202"/>
      <c r="D4" s="202"/>
      <c r="E4" s="167" t="s">
        <v>18</v>
      </c>
      <c r="F4" s="167"/>
      <c r="G4" s="164">
        <v>0.25</v>
      </c>
    </row>
    <row r="5" spans="1:235" ht="14.25" customHeight="1" x14ac:dyDescent="0.2">
      <c r="A5" s="202" t="s">
        <v>373</v>
      </c>
      <c r="B5" s="202"/>
      <c r="C5" s="202"/>
      <c r="D5" s="202"/>
      <c r="E5" s="167" t="s">
        <v>374</v>
      </c>
      <c r="F5" s="167"/>
      <c r="G5" s="164">
        <v>1.111</v>
      </c>
    </row>
    <row r="6" spans="1:235" ht="15" customHeight="1" thickBot="1" x14ac:dyDescent="0.25">
      <c r="A6" s="202" t="s">
        <v>375</v>
      </c>
      <c r="B6" s="202"/>
      <c r="C6" s="202"/>
      <c r="D6" s="202"/>
      <c r="E6" s="167" t="s">
        <v>8</v>
      </c>
      <c r="F6" s="167"/>
      <c r="G6" s="165"/>
    </row>
    <row r="7" spans="1:235" s="8" customFormat="1" ht="15.75" customHeight="1" thickBot="1" x14ac:dyDescent="0.25">
      <c r="A7" s="196" t="s">
        <v>23</v>
      </c>
      <c r="B7" s="196"/>
      <c r="C7" s="196"/>
      <c r="D7" s="196"/>
      <c r="E7" s="196"/>
      <c r="F7" s="196"/>
      <c r="G7" s="19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row>
    <row r="8" spans="1:235" s="11" customFormat="1" ht="15" customHeight="1" x14ac:dyDescent="0.2">
      <c r="A8" s="35" t="s">
        <v>6</v>
      </c>
      <c r="B8" s="159"/>
      <c r="C8" s="35" t="s">
        <v>7</v>
      </c>
      <c r="D8" s="168"/>
      <c r="E8" s="168"/>
      <c r="F8" s="35" t="s">
        <v>16</v>
      </c>
      <c r="G8" s="96"/>
      <c r="H8" s="9"/>
      <c r="I8" s="9"/>
      <c r="J8" s="9"/>
      <c r="K8" s="9"/>
      <c r="L8" s="9"/>
      <c r="M8" s="9"/>
      <c r="N8" s="10"/>
      <c r="O8" s="9"/>
      <c r="P8" s="9"/>
      <c r="Q8" s="9"/>
      <c r="R8" s="9"/>
      <c r="S8" s="9"/>
      <c r="T8" s="9"/>
      <c r="U8" s="9"/>
      <c r="V8" s="10"/>
      <c r="W8" s="9"/>
      <c r="X8" s="9"/>
      <c r="Y8" s="9"/>
      <c r="Z8" s="9"/>
      <c r="AA8" s="9"/>
      <c r="AB8" s="9"/>
      <c r="AC8" s="9"/>
      <c r="AD8" s="10"/>
      <c r="AE8" s="9"/>
      <c r="AF8" s="9"/>
      <c r="AG8" s="9"/>
      <c r="AH8" s="9"/>
      <c r="AI8" s="9"/>
      <c r="AJ8" s="9"/>
      <c r="AK8" s="9"/>
      <c r="AL8" s="10"/>
      <c r="AM8" s="9"/>
      <c r="AN8" s="9"/>
      <c r="AO8" s="9"/>
      <c r="AP8" s="9"/>
      <c r="AQ8" s="9"/>
      <c r="AR8" s="9"/>
      <c r="AS8" s="9"/>
      <c r="AT8" s="10"/>
      <c r="AU8" s="9"/>
      <c r="AV8" s="9"/>
      <c r="AW8" s="9"/>
      <c r="AX8" s="9"/>
      <c r="AY8" s="9"/>
      <c r="AZ8" s="9"/>
      <c r="BA8" s="9"/>
      <c r="BB8" s="10"/>
      <c r="BC8" s="9"/>
      <c r="BD8" s="9"/>
      <c r="BE8" s="9"/>
      <c r="BF8" s="9"/>
      <c r="BG8" s="9"/>
      <c r="BH8" s="9"/>
      <c r="BI8" s="9"/>
      <c r="BJ8" s="10"/>
      <c r="BK8" s="9"/>
      <c r="BL8" s="9"/>
      <c r="BM8" s="9"/>
      <c r="BN8" s="9"/>
      <c r="BO8" s="9"/>
      <c r="BP8" s="9"/>
      <c r="BQ8" s="9"/>
      <c r="BR8" s="10"/>
      <c r="BS8" s="9"/>
      <c r="BT8" s="9"/>
      <c r="BU8" s="9"/>
      <c r="BV8" s="9"/>
      <c r="BW8" s="9"/>
      <c r="BX8" s="9"/>
      <c r="BY8" s="9"/>
      <c r="BZ8" s="10"/>
      <c r="CA8" s="9"/>
      <c r="CB8" s="9"/>
      <c r="CC8" s="9"/>
      <c r="CD8" s="9"/>
      <c r="CE8" s="9"/>
      <c r="CF8" s="9"/>
      <c r="CG8" s="9"/>
      <c r="CH8" s="10"/>
      <c r="CI8" s="9"/>
      <c r="CJ8" s="9"/>
      <c r="CK8" s="9"/>
      <c r="CL8" s="9"/>
      <c r="CM8" s="9"/>
      <c r="CN8" s="9"/>
      <c r="CO8" s="9"/>
      <c r="CP8" s="10"/>
      <c r="CQ8" s="9"/>
      <c r="CR8" s="9"/>
      <c r="CS8" s="9"/>
      <c r="CT8" s="9"/>
      <c r="CU8" s="9"/>
      <c r="CV8" s="9"/>
      <c r="CW8" s="9"/>
      <c r="CX8" s="10"/>
      <c r="CY8" s="9"/>
      <c r="CZ8" s="9"/>
      <c r="DA8" s="9"/>
      <c r="DB8" s="9"/>
      <c r="DC8" s="9"/>
      <c r="DD8" s="9"/>
      <c r="DE8" s="9"/>
      <c r="DF8" s="10"/>
      <c r="DG8" s="9"/>
      <c r="DH8" s="9"/>
      <c r="DI8" s="9"/>
      <c r="DJ8" s="9"/>
      <c r="DK8" s="9"/>
      <c r="DL8" s="9"/>
      <c r="DM8" s="9"/>
      <c r="DN8" s="10"/>
      <c r="DO8" s="9"/>
      <c r="DP8" s="9"/>
      <c r="DQ8" s="9"/>
      <c r="DR8" s="9"/>
      <c r="DS8" s="9"/>
      <c r="DT8" s="9"/>
      <c r="DU8" s="9"/>
      <c r="DV8" s="10"/>
      <c r="DW8" s="9"/>
      <c r="DX8" s="9"/>
      <c r="DY8" s="9"/>
      <c r="DZ8" s="9"/>
      <c r="EA8" s="9"/>
      <c r="EB8" s="9"/>
      <c r="EC8" s="9"/>
      <c r="ED8" s="10"/>
      <c r="EE8" s="9"/>
      <c r="EF8" s="9"/>
      <c r="EG8" s="9"/>
      <c r="EH8" s="9"/>
      <c r="EI8" s="9"/>
      <c r="EJ8" s="9"/>
      <c r="EK8" s="9"/>
      <c r="EL8" s="10"/>
      <c r="EM8" s="9"/>
      <c r="EN8" s="9"/>
      <c r="EO8" s="9"/>
      <c r="EP8" s="9"/>
      <c r="EQ8" s="9"/>
      <c r="ER8" s="9"/>
      <c r="ES8" s="9"/>
      <c r="ET8" s="10"/>
      <c r="EU8" s="9"/>
      <c r="EV8" s="9"/>
      <c r="EW8" s="9"/>
      <c r="EX8" s="9"/>
      <c r="EY8" s="9"/>
      <c r="EZ8" s="9"/>
      <c r="FA8" s="9"/>
      <c r="FB8" s="10"/>
      <c r="FC8" s="9"/>
      <c r="FD8" s="9"/>
      <c r="FE8" s="9"/>
      <c r="FF8" s="9"/>
      <c r="FG8" s="9"/>
      <c r="FH8" s="9"/>
      <c r="FI8" s="9"/>
      <c r="FJ8" s="10"/>
      <c r="FK8" s="9"/>
      <c r="FL8" s="9"/>
      <c r="FM8" s="9"/>
      <c r="FN8" s="9"/>
      <c r="FO8" s="9"/>
      <c r="FP8" s="9"/>
      <c r="FQ8" s="9"/>
      <c r="FR8" s="10"/>
      <c r="FS8" s="9"/>
      <c r="FT8" s="9"/>
      <c r="FU8" s="9"/>
      <c r="FV8" s="9"/>
      <c r="FW8" s="9"/>
      <c r="FX8" s="9"/>
      <c r="FY8" s="9"/>
      <c r="FZ8" s="10"/>
      <c r="GA8" s="9"/>
      <c r="GB8" s="9"/>
      <c r="GC8" s="9"/>
      <c r="GD8" s="9"/>
      <c r="GE8" s="9"/>
      <c r="GF8" s="9"/>
      <c r="GG8" s="9"/>
      <c r="GH8" s="10"/>
      <c r="GI8" s="9"/>
      <c r="GJ8" s="9"/>
      <c r="GK8" s="9"/>
      <c r="GL8" s="9"/>
      <c r="GM8" s="9"/>
      <c r="GN8" s="9"/>
      <c r="GO8" s="9"/>
      <c r="GP8" s="10"/>
      <c r="GQ8" s="9"/>
      <c r="GR8" s="9"/>
      <c r="GS8" s="9"/>
      <c r="GT8" s="9"/>
      <c r="GU8" s="9"/>
      <c r="GV8" s="9"/>
      <c r="GW8" s="9"/>
      <c r="GX8" s="10"/>
      <c r="GY8" s="9"/>
      <c r="GZ8" s="9"/>
      <c r="HA8" s="9"/>
      <c r="HB8" s="9"/>
      <c r="HC8" s="9"/>
      <c r="HD8" s="9"/>
      <c r="HE8" s="9"/>
      <c r="HF8" s="10"/>
      <c r="HG8" s="9"/>
      <c r="HH8" s="9"/>
      <c r="HI8" s="9"/>
      <c r="HJ8" s="9"/>
      <c r="HK8" s="9"/>
      <c r="HL8" s="9"/>
      <c r="HM8" s="9"/>
      <c r="HN8" s="10"/>
      <c r="HO8" s="9"/>
      <c r="HP8" s="9"/>
      <c r="HQ8" s="9"/>
      <c r="HR8" s="9"/>
      <c r="HS8" s="9"/>
      <c r="HT8" s="9"/>
      <c r="HU8" s="9"/>
      <c r="HV8" s="10"/>
      <c r="HW8" s="9"/>
      <c r="HX8" s="9"/>
      <c r="HY8" s="9"/>
      <c r="HZ8" s="9"/>
      <c r="IA8" s="9"/>
    </row>
    <row r="9" spans="1:235" s="11" customFormat="1" ht="15" customHeight="1" thickBot="1" x14ac:dyDescent="0.25">
      <c r="A9" s="36" t="s">
        <v>22</v>
      </c>
      <c r="B9" s="160"/>
      <c r="C9" s="36" t="s">
        <v>4</v>
      </c>
      <c r="D9" s="169"/>
      <c r="E9" s="169"/>
      <c r="F9" s="169"/>
      <c r="G9" s="169"/>
      <c r="H9" s="9"/>
      <c r="I9" s="9"/>
      <c r="J9" s="10"/>
      <c r="K9" s="10"/>
      <c r="L9" s="9"/>
      <c r="M9" s="9"/>
      <c r="N9" s="10"/>
      <c r="O9" s="10"/>
      <c r="P9" s="9"/>
      <c r="Q9" s="9"/>
      <c r="R9" s="10"/>
      <c r="S9" s="10"/>
      <c r="T9" s="9"/>
      <c r="U9" s="9"/>
      <c r="V9" s="10"/>
      <c r="W9" s="10"/>
      <c r="X9" s="9"/>
      <c r="Y9" s="9"/>
      <c r="Z9" s="10"/>
      <c r="AA9" s="10"/>
      <c r="AB9" s="9"/>
      <c r="AC9" s="9"/>
      <c r="AD9" s="10"/>
      <c r="AE9" s="10"/>
      <c r="AF9" s="9"/>
      <c r="AG9" s="9"/>
      <c r="AH9" s="10"/>
      <c r="AI9" s="10"/>
      <c r="AJ9" s="9"/>
      <c r="AK9" s="9"/>
      <c r="AL9" s="10"/>
      <c r="AM9" s="10"/>
      <c r="AN9" s="9"/>
      <c r="AO9" s="9"/>
      <c r="AP9" s="10"/>
      <c r="AQ9" s="10"/>
      <c r="AR9" s="9"/>
      <c r="AS9" s="9"/>
      <c r="AT9" s="10"/>
      <c r="AU9" s="10"/>
      <c r="AV9" s="9"/>
      <c r="AW9" s="9"/>
      <c r="AX9" s="10"/>
      <c r="AY9" s="10"/>
      <c r="AZ9" s="9"/>
      <c r="BA9" s="9"/>
      <c r="BB9" s="10"/>
      <c r="BC9" s="10"/>
      <c r="BD9" s="9"/>
      <c r="BE9" s="9"/>
      <c r="BF9" s="10"/>
      <c r="BG9" s="10"/>
      <c r="BH9" s="9"/>
      <c r="BI9" s="9"/>
      <c r="BJ9" s="10"/>
      <c r="BK9" s="10"/>
      <c r="BL9" s="9"/>
      <c r="BM9" s="9"/>
      <c r="BN9" s="10"/>
      <c r="BO9" s="10"/>
      <c r="BP9" s="9"/>
      <c r="BQ9" s="9"/>
      <c r="BR9" s="10"/>
      <c r="BS9" s="10"/>
      <c r="BT9" s="9"/>
      <c r="BU9" s="9"/>
      <c r="BV9" s="10"/>
      <c r="BW9" s="10"/>
      <c r="BX9" s="9"/>
      <c r="BY9" s="9"/>
      <c r="BZ9" s="10"/>
      <c r="CA9" s="10"/>
      <c r="CB9" s="9"/>
      <c r="CC9" s="9"/>
      <c r="CD9" s="10"/>
      <c r="CE9" s="10"/>
      <c r="CF9" s="9"/>
      <c r="CG9" s="9"/>
      <c r="CH9" s="10"/>
      <c r="CI9" s="10"/>
      <c r="CJ9" s="9"/>
      <c r="CK9" s="9"/>
      <c r="CL9" s="10"/>
      <c r="CM9" s="10"/>
      <c r="CN9" s="9"/>
      <c r="CO9" s="9"/>
      <c r="CP9" s="10"/>
      <c r="CQ9" s="10"/>
      <c r="CR9" s="9"/>
      <c r="CS9" s="9"/>
      <c r="CT9" s="10"/>
      <c r="CU9" s="10"/>
      <c r="CV9" s="9"/>
      <c r="CW9" s="9"/>
      <c r="CX9" s="10"/>
      <c r="CY9" s="10"/>
      <c r="CZ9" s="9"/>
      <c r="DA9" s="9"/>
      <c r="DB9" s="10"/>
      <c r="DC9" s="10"/>
      <c r="DD9" s="9"/>
      <c r="DE9" s="9"/>
      <c r="DF9" s="10"/>
      <c r="DG9" s="10"/>
      <c r="DH9" s="9"/>
      <c r="DI9" s="9"/>
      <c r="DJ9" s="10"/>
      <c r="DK9" s="10"/>
      <c r="DL9" s="9"/>
      <c r="DM9" s="9"/>
      <c r="DN9" s="10"/>
      <c r="DO9" s="10"/>
      <c r="DP9" s="9"/>
      <c r="DQ9" s="9"/>
      <c r="DR9" s="10"/>
      <c r="DS9" s="10"/>
      <c r="DT9" s="9"/>
      <c r="DU9" s="9"/>
      <c r="DV9" s="10"/>
      <c r="DW9" s="10"/>
      <c r="DX9" s="9"/>
      <c r="DY9" s="9"/>
      <c r="DZ9" s="10"/>
      <c r="EA9" s="10"/>
      <c r="EB9" s="9"/>
      <c r="EC9" s="9"/>
      <c r="ED9" s="10"/>
      <c r="EE9" s="10"/>
      <c r="EF9" s="9"/>
      <c r="EG9" s="9"/>
      <c r="EH9" s="10"/>
      <c r="EI9" s="10"/>
      <c r="EJ9" s="9"/>
      <c r="EK9" s="9"/>
      <c r="EL9" s="10"/>
      <c r="EM9" s="10"/>
      <c r="EN9" s="9"/>
      <c r="EO9" s="9"/>
      <c r="EP9" s="10"/>
      <c r="EQ9" s="10"/>
      <c r="ER9" s="9"/>
      <c r="ES9" s="9"/>
      <c r="ET9" s="10"/>
      <c r="EU9" s="10"/>
      <c r="EV9" s="9"/>
      <c r="EW9" s="9"/>
      <c r="EX9" s="10"/>
      <c r="EY9" s="10"/>
      <c r="EZ9" s="9"/>
      <c r="FA9" s="9"/>
      <c r="FB9" s="10"/>
      <c r="FC9" s="10"/>
      <c r="FD9" s="9"/>
      <c r="FE9" s="9"/>
      <c r="FF9" s="10"/>
      <c r="FG9" s="10"/>
      <c r="FH9" s="9"/>
      <c r="FI9" s="9"/>
      <c r="FJ9" s="10"/>
      <c r="FK9" s="10"/>
      <c r="FL9" s="9"/>
      <c r="FM9" s="9"/>
      <c r="FN9" s="10"/>
      <c r="FO9" s="10"/>
      <c r="FP9" s="9"/>
      <c r="FQ9" s="9"/>
      <c r="FR9" s="10"/>
      <c r="FS9" s="10"/>
      <c r="FT9" s="9"/>
      <c r="FU9" s="9"/>
      <c r="FV9" s="10"/>
      <c r="FW9" s="10"/>
      <c r="FX9" s="9"/>
      <c r="FY9" s="9"/>
      <c r="FZ9" s="10"/>
      <c r="GA9" s="10"/>
      <c r="GB9" s="9"/>
      <c r="GC9" s="9"/>
      <c r="GD9" s="10"/>
      <c r="GE9" s="10"/>
      <c r="GF9" s="9"/>
      <c r="GG9" s="9"/>
      <c r="GH9" s="10"/>
      <c r="GI9" s="10"/>
      <c r="GJ9" s="9"/>
      <c r="GK9" s="9"/>
      <c r="GL9" s="10"/>
      <c r="GM9" s="10"/>
      <c r="GN9" s="9"/>
      <c r="GO9" s="9"/>
      <c r="GP9" s="10"/>
      <c r="GQ9" s="10"/>
      <c r="GR9" s="9"/>
      <c r="GS9" s="9"/>
      <c r="GT9" s="10"/>
      <c r="GU9" s="10"/>
      <c r="GV9" s="9"/>
      <c r="GW9" s="9"/>
      <c r="GX9" s="10"/>
      <c r="GY9" s="10"/>
      <c r="GZ9" s="9"/>
      <c r="HA9" s="9"/>
      <c r="HB9" s="10"/>
      <c r="HC9" s="10"/>
      <c r="HD9" s="9"/>
      <c r="HE9" s="9"/>
      <c r="HF9" s="10"/>
      <c r="HG9" s="10"/>
      <c r="HH9" s="9"/>
      <c r="HI9" s="9"/>
      <c r="HJ9" s="10"/>
      <c r="HK9" s="10"/>
      <c r="HL9" s="9"/>
      <c r="HM9" s="9"/>
      <c r="HN9" s="10"/>
      <c r="HO9" s="10"/>
      <c r="HP9" s="9"/>
      <c r="HQ9" s="9"/>
      <c r="HR9" s="10"/>
      <c r="HS9" s="10"/>
      <c r="HT9" s="9"/>
      <c r="HU9" s="9"/>
      <c r="HV9" s="10"/>
      <c r="HW9" s="10"/>
      <c r="HX9" s="9"/>
      <c r="HY9" s="9"/>
      <c r="HZ9" s="10"/>
      <c r="IA9" s="10"/>
    </row>
    <row r="10" spans="1:235" s="8" customFormat="1" ht="15" customHeight="1" thickBot="1" x14ac:dyDescent="0.25">
      <c r="A10" s="196" t="s">
        <v>24</v>
      </c>
      <c r="B10" s="196"/>
      <c r="C10" s="196"/>
      <c r="D10" s="196"/>
      <c r="E10" s="196"/>
      <c r="F10" s="196"/>
      <c r="G10" s="196"/>
      <c r="H10" s="7"/>
      <c r="I10" s="7"/>
      <c r="J10" s="12"/>
      <c r="K10" s="12"/>
      <c r="L10" s="7"/>
      <c r="M10" s="7"/>
      <c r="N10" s="12"/>
      <c r="O10" s="12"/>
      <c r="P10" s="7"/>
      <c r="Q10" s="7"/>
      <c r="R10" s="12"/>
      <c r="S10" s="12"/>
      <c r="T10" s="7"/>
      <c r="U10" s="7"/>
      <c r="V10" s="12"/>
      <c r="W10" s="12"/>
      <c r="X10" s="7"/>
      <c r="Y10" s="7"/>
      <c r="Z10" s="12"/>
      <c r="AA10" s="12"/>
      <c r="AB10" s="7"/>
      <c r="AC10" s="7"/>
      <c r="AD10" s="12"/>
      <c r="AE10" s="12"/>
      <c r="AF10" s="7"/>
      <c r="AG10" s="7"/>
      <c r="AH10" s="12"/>
      <c r="AI10" s="12"/>
      <c r="AJ10" s="7"/>
      <c r="AK10" s="7"/>
      <c r="AL10" s="12"/>
      <c r="AM10" s="12"/>
      <c r="AN10" s="7"/>
      <c r="AO10" s="7"/>
      <c r="AP10" s="12"/>
      <c r="AQ10" s="12"/>
      <c r="AR10" s="7"/>
      <c r="AS10" s="7"/>
      <c r="AT10" s="12"/>
      <c r="AU10" s="12"/>
      <c r="AV10" s="7"/>
      <c r="AW10" s="7"/>
      <c r="AX10" s="12"/>
      <c r="AY10" s="12"/>
      <c r="AZ10" s="7"/>
      <c r="BA10" s="7"/>
      <c r="BB10" s="12"/>
      <c r="BC10" s="12"/>
      <c r="BD10" s="7"/>
      <c r="BE10" s="7"/>
      <c r="BF10" s="12"/>
      <c r="BG10" s="12"/>
      <c r="BH10" s="7"/>
      <c r="BI10" s="7"/>
      <c r="BJ10" s="12"/>
      <c r="BK10" s="12"/>
      <c r="BL10" s="7"/>
      <c r="BM10" s="7"/>
      <c r="BN10" s="12"/>
      <c r="BO10" s="12"/>
      <c r="BP10" s="7"/>
      <c r="BQ10" s="7"/>
      <c r="BR10" s="12"/>
      <c r="BS10" s="12"/>
      <c r="BT10" s="7"/>
      <c r="BU10" s="7"/>
      <c r="BV10" s="12"/>
      <c r="BW10" s="12"/>
      <c r="BX10" s="7"/>
      <c r="BY10" s="7"/>
      <c r="BZ10" s="12"/>
      <c r="CA10" s="12"/>
      <c r="CB10" s="7"/>
      <c r="CC10" s="7"/>
      <c r="CD10" s="12"/>
      <c r="CE10" s="12"/>
      <c r="CF10" s="7"/>
      <c r="CG10" s="7"/>
      <c r="CH10" s="12"/>
      <c r="CI10" s="12"/>
      <c r="CJ10" s="7"/>
      <c r="CK10" s="7"/>
      <c r="CL10" s="12"/>
      <c r="CM10" s="12"/>
      <c r="CN10" s="7"/>
      <c r="CO10" s="7"/>
      <c r="CP10" s="12"/>
      <c r="CQ10" s="12"/>
      <c r="CR10" s="7"/>
      <c r="CS10" s="7"/>
      <c r="CT10" s="12"/>
      <c r="CU10" s="12"/>
      <c r="CV10" s="7"/>
      <c r="CW10" s="7"/>
      <c r="CX10" s="12"/>
      <c r="CY10" s="12"/>
      <c r="CZ10" s="7"/>
      <c r="DA10" s="7"/>
      <c r="DB10" s="12"/>
      <c r="DC10" s="12"/>
      <c r="DD10" s="7"/>
      <c r="DE10" s="7"/>
      <c r="DF10" s="12"/>
      <c r="DG10" s="12"/>
      <c r="DH10" s="7"/>
      <c r="DI10" s="7"/>
      <c r="DJ10" s="12"/>
      <c r="DK10" s="12"/>
      <c r="DL10" s="7"/>
      <c r="DM10" s="7"/>
      <c r="DN10" s="12"/>
      <c r="DO10" s="12"/>
      <c r="DP10" s="7"/>
      <c r="DQ10" s="7"/>
      <c r="DR10" s="12"/>
      <c r="DS10" s="12"/>
      <c r="DT10" s="7"/>
      <c r="DU10" s="7"/>
      <c r="DV10" s="12"/>
      <c r="DW10" s="12"/>
      <c r="DX10" s="7"/>
      <c r="DY10" s="7"/>
      <c r="DZ10" s="12"/>
      <c r="EA10" s="12"/>
      <c r="EB10" s="7"/>
      <c r="EC10" s="7"/>
      <c r="ED10" s="12"/>
      <c r="EE10" s="12"/>
      <c r="EF10" s="7"/>
      <c r="EG10" s="7"/>
      <c r="EH10" s="12"/>
      <c r="EI10" s="12"/>
      <c r="EJ10" s="7"/>
      <c r="EK10" s="7"/>
      <c r="EL10" s="12"/>
      <c r="EM10" s="12"/>
      <c r="EN10" s="7"/>
      <c r="EO10" s="7"/>
      <c r="EP10" s="12"/>
      <c r="EQ10" s="12"/>
      <c r="ER10" s="7"/>
      <c r="ES10" s="7"/>
      <c r="ET10" s="12"/>
      <c r="EU10" s="12"/>
      <c r="EV10" s="7"/>
      <c r="EW10" s="7"/>
      <c r="EX10" s="12"/>
      <c r="EY10" s="12"/>
      <c r="EZ10" s="7"/>
      <c r="FA10" s="7"/>
      <c r="FB10" s="12"/>
      <c r="FC10" s="12"/>
      <c r="FD10" s="7"/>
      <c r="FE10" s="7"/>
      <c r="FF10" s="12"/>
      <c r="FG10" s="12"/>
      <c r="FH10" s="7"/>
      <c r="FI10" s="7"/>
      <c r="FJ10" s="12"/>
      <c r="FK10" s="12"/>
      <c r="FL10" s="7"/>
      <c r="FM10" s="7"/>
      <c r="FN10" s="12"/>
      <c r="FO10" s="12"/>
      <c r="FP10" s="7"/>
      <c r="FQ10" s="7"/>
      <c r="FR10" s="12"/>
      <c r="FS10" s="12"/>
      <c r="FT10" s="7"/>
      <c r="FU10" s="7"/>
      <c r="FV10" s="12"/>
      <c r="FW10" s="12"/>
      <c r="FX10" s="7"/>
      <c r="FY10" s="7"/>
      <c r="FZ10" s="12"/>
      <c r="GA10" s="12"/>
      <c r="GB10" s="7"/>
      <c r="GC10" s="7"/>
      <c r="GD10" s="12"/>
      <c r="GE10" s="12"/>
      <c r="GF10" s="7"/>
      <c r="GG10" s="7"/>
      <c r="GH10" s="12"/>
      <c r="GI10" s="12"/>
      <c r="GJ10" s="7"/>
      <c r="GK10" s="7"/>
      <c r="GL10" s="12"/>
      <c r="GM10" s="12"/>
      <c r="GN10" s="7"/>
      <c r="GO10" s="7"/>
      <c r="GP10" s="12"/>
      <c r="GQ10" s="12"/>
      <c r="GR10" s="7"/>
      <c r="GS10" s="7"/>
      <c r="GT10" s="12"/>
      <c r="GU10" s="12"/>
      <c r="GV10" s="7"/>
      <c r="GW10" s="7"/>
      <c r="GX10" s="12"/>
      <c r="GY10" s="12"/>
      <c r="GZ10" s="7"/>
      <c r="HA10" s="7"/>
      <c r="HB10" s="12"/>
      <c r="HC10" s="12"/>
      <c r="HD10" s="7"/>
      <c r="HE10" s="7"/>
      <c r="HF10" s="12"/>
      <c r="HG10" s="12"/>
      <c r="HH10" s="7"/>
      <c r="HI10" s="7"/>
      <c r="HJ10" s="12"/>
      <c r="HK10" s="12"/>
      <c r="HL10" s="7"/>
      <c r="HM10" s="7"/>
      <c r="HN10" s="12"/>
      <c r="HO10" s="12"/>
      <c r="HP10" s="7"/>
      <c r="HQ10" s="7"/>
      <c r="HR10" s="12"/>
      <c r="HS10" s="12"/>
      <c r="HT10" s="7"/>
      <c r="HU10" s="7"/>
      <c r="HV10" s="12"/>
      <c r="HW10" s="12"/>
      <c r="HX10" s="7"/>
      <c r="HY10" s="7"/>
      <c r="HZ10" s="12"/>
      <c r="IA10" s="12"/>
    </row>
    <row r="11" spans="1:235" ht="14.45" customHeight="1" x14ac:dyDescent="0.2">
      <c r="A11" s="50" t="s">
        <v>19</v>
      </c>
      <c r="B11" s="51" t="s">
        <v>20</v>
      </c>
      <c r="C11" s="52"/>
      <c r="D11" s="53"/>
      <c r="E11" s="54"/>
      <c r="F11" s="54"/>
      <c r="G11" s="54"/>
    </row>
    <row r="12" spans="1:235" s="8" customFormat="1" ht="14.45" customHeight="1" x14ac:dyDescent="0.2">
      <c r="A12" s="197" t="s">
        <v>9</v>
      </c>
      <c r="B12" s="197" t="s">
        <v>0</v>
      </c>
      <c r="C12" s="199" t="s">
        <v>1</v>
      </c>
      <c r="D12" s="197" t="s">
        <v>2</v>
      </c>
      <c r="E12" s="201" t="s">
        <v>55</v>
      </c>
      <c r="F12" s="201"/>
      <c r="G12" s="172" t="s">
        <v>46</v>
      </c>
    </row>
    <row r="13" spans="1:235" s="8" customFormat="1" ht="15.75" customHeight="1" x14ac:dyDescent="0.2">
      <c r="A13" s="198"/>
      <c r="B13" s="198"/>
      <c r="C13" s="200"/>
      <c r="D13" s="198"/>
      <c r="E13" s="87" t="s">
        <v>3</v>
      </c>
      <c r="F13" s="87" t="s">
        <v>5</v>
      </c>
      <c r="G13" s="173"/>
    </row>
    <row r="14" spans="1:235" x14ac:dyDescent="0.2">
      <c r="A14" s="38" t="s">
        <v>10</v>
      </c>
      <c r="B14" s="39" t="s">
        <v>69</v>
      </c>
      <c r="C14" s="40"/>
      <c r="D14" s="41"/>
      <c r="E14" s="88"/>
      <c r="F14" s="88"/>
      <c r="G14" s="42"/>
    </row>
    <row r="15" spans="1:235" x14ac:dyDescent="0.2">
      <c r="A15" s="46" t="s">
        <v>56</v>
      </c>
      <c r="B15" s="47" t="s">
        <v>70</v>
      </c>
      <c r="C15" s="48"/>
      <c r="D15" s="49"/>
      <c r="E15" s="89"/>
      <c r="F15" s="89"/>
      <c r="G15" s="45"/>
    </row>
    <row r="16" spans="1:235" x14ac:dyDescent="0.2">
      <c r="A16" s="157" t="s">
        <v>17</v>
      </c>
      <c r="B16" s="102" t="s">
        <v>71</v>
      </c>
      <c r="C16" s="103">
        <v>30</v>
      </c>
      <c r="D16" s="104" t="s">
        <v>68</v>
      </c>
      <c r="E16" s="105" t="s">
        <v>58</v>
      </c>
      <c r="F16" s="155"/>
      <c r="G16" s="101">
        <f t="shared" ref="G16:G18" si="0">SUMPRODUCT(E16:F16)*C16</f>
        <v>0</v>
      </c>
    </row>
    <row r="17" spans="1:7" x14ac:dyDescent="0.2">
      <c r="A17" s="157" t="s">
        <v>61</v>
      </c>
      <c r="B17" s="44" t="s">
        <v>75</v>
      </c>
      <c r="C17" s="106">
        <v>1</v>
      </c>
      <c r="D17" s="107" t="s">
        <v>57</v>
      </c>
      <c r="E17" s="115"/>
      <c r="F17" s="115"/>
      <c r="G17" s="108">
        <f t="shared" si="0"/>
        <v>0</v>
      </c>
    </row>
    <row r="18" spans="1:7" s="110" customFormat="1" x14ac:dyDescent="0.2">
      <c r="A18" s="157" t="s">
        <v>62</v>
      </c>
      <c r="B18" s="147" t="s">
        <v>107</v>
      </c>
      <c r="C18" s="148">
        <v>10</v>
      </c>
      <c r="D18" s="144" t="s">
        <v>68</v>
      </c>
      <c r="E18" s="115"/>
      <c r="F18" s="109"/>
      <c r="G18" s="108">
        <f t="shared" si="0"/>
        <v>0</v>
      </c>
    </row>
    <row r="19" spans="1:7" x14ac:dyDescent="0.2">
      <c r="A19" s="157" t="s">
        <v>63</v>
      </c>
      <c r="B19" s="117" t="s">
        <v>109</v>
      </c>
      <c r="C19" s="118">
        <v>4</v>
      </c>
      <c r="D19" s="113" t="s">
        <v>68</v>
      </c>
      <c r="E19" s="119" t="s">
        <v>58</v>
      </c>
      <c r="F19" s="115"/>
      <c r="G19" s="45">
        <f t="shared" ref="G19" si="1">SUM(E19:F19)*C19</f>
        <v>0</v>
      </c>
    </row>
    <row r="20" spans="1:7" s="110" customFormat="1" x14ac:dyDescent="0.2">
      <c r="A20" s="157" t="s">
        <v>76</v>
      </c>
      <c r="B20" s="86" t="s">
        <v>82</v>
      </c>
      <c r="C20" s="84">
        <v>1</v>
      </c>
      <c r="D20" s="85" t="s">
        <v>81</v>
      </c>
      <c r="E20" s="90" t="s">
        <v>58</v>
      </c>
      <c r="F20" s="156"/>
      <c r="G20" s="45">
        <f>SUM(E20,F20)*C20</f>
        <v>0</v>
      </c>
    </row>
    <row r="21" spans="1:7" s="110" customFormat="1" x14ac:dyDescent="0.2">
      <c r="A21" s="157" t="s">
        <v>175</v>
      </c>
      <c r="B21" s="86" t="s">
        <v>83</v>
      </c>
      <c r="C21" s="84">
        <v>1</v>
      </c>
      <c r="D21" s="85" t="s">
        <v>81</v>
      </c>
      <c r="E21" s="90" t="s">
        <v>58</v>
      </c>
      <c r="F21" s="156"/>
      <c r="G21" s="45">
        <f>SUM(E21,F21)*C21</f>
        <v>0</v>
      </c>
    </row>
    <row r="22" spans="1:7" s="110" customFormat="1" x14ac:dyDescent="0.2">
      <c r="A22" s="157" t="s">
        <v>176</v>
      </c>
      <c r="B22" s="86" t="s">
        <v>85</v>
      </c>
      <c r="C22" s="84">
        <v>2</v>
      </c>
      <c r="D22" s="85" t="s">
        <v>81</v>
      </c>
      <c r="E22" s="90" t="s">
        <v>58</v>
      </c>
      <c r="F22" s="156"/>
      <c r="G22" s="45">
        <f>SUM(E22,F22)*C22</f>
        <v>0</v>
      </c>
    </row>
    <row r="23" spans="1:7" x14ac:dyDescent="0.2">
      <c r="A23" s="99">
        <v>2</v>
      </c>
      <c r="B23" s="100" t="s">
        <v>73</v>
      </c>
      <c r="C23" s="84"/>
      <c r="D23" s="85"/>
      <c r="E23" s="90"/>
      <c r="F23" s="90"/>
      <c r="G23" s="45"/>
    </row>
    <row r="24" spans="1:7" s="110" customFormat="1" ht="25.5" x14ac:dyDescent="0.2">
      <c r="A24" s="157" t="s">
        <v>74</v>
      </c>
      <c r="B24" s="86" t="s">
        <v>318</v>
      </c>
      <c r="C24" s="84">
        <v>35</v>
      </c>
      <c r="D24" s="85" t="s">
        <v>68</v>
      </c>
      <c r="E24" s="156"/>
      <c r="F24" s="156"/>
      <c r="G24" s="45">
        <f>SUMPRODUCT(E24:F24)*C24</f>
        <v>0</v>
      </c>
    </row>
    <row r="25" spans="1:7" x14ac:dyDescent="0.2">
      <c r="A25" s="99">
        <v>3</v>
      </c>
      <c r="B25" s="100" t="s">
        <v>108</v>
      </c>
      <c r="C25" s="84"/>
      <c r="D25" s="85"/>
      <c r="E25" s="90"/>
      <c r="F25" s="90"/>
      <c r="G25" s="45"/>
    </row>
    <row r="26" spans="1:7" s="110" customFormat="1" ht="25.5" x14ac:dyDescent="0.2">
      <c r="A26" s="112" t="s">
        <v>78</v>
      </c>
      <c r="B26" s="44" t="s">
        <v>313</v>
      </c>
      <c r="C26" s="106">
        <v>30</v>
      </c>
      <c r="D26" s="139" t="s">
        <v>77</v>
      </c>
      <c r="E26" s="114"/>
      <c r="F26" s="115"/>
      <c r="G26" s="108">
        <f>SUM(E26:F26)*C26</f>
        <v>0</v>
      </c>
    </row>
    <row r="27" spans="1:7" s="110" customFormat="1" ht="25.5" x14ac:dyDescent="0.2">
      <c r="A27" s="112" t="s">
        <v>79</v>
      </c>
      <c r="B27" s="44" t="s">
        <v>314</v>
      </c>
      <c r="C27" s="106">
        <v>32</v>
      </c>
      <c r="D27" s="139" t="s">
        <v>77</v>
      </c>
      <c r="E27" s="114"/>
      <c r="F27" s="115"/>
      <c r="G27" s="108">
        <f>SUM(E27:F27)*C27</f>
        <v>0</v>
      </c>
    </row>
    <row r="28" spans="1:7" s="110" customFormat="1" ht="38.25" x14ac:dyDescent="0.2">
      <c r="A28" s="112" t="s">
        <v>84</v>
      </c>
      <c r="B28" s="44" t="s">
        <v>315</v>
      </c>
      <c r="C28" s="106">
        <v>45</v>
      </c>
      <c r="D28" s="139" t="s">
        <v>77</v>
      </c>
      <c r="E28" s="114"/>
      <c r="F28" s="115"/>
      <c r="G28" s="108">
        <f>SUM(E28:F28)*C28</f>
        <v>0</v>
      </c>
    </row>
    <row r="29" spans="1:7" s="110" customFormat="1" ht="25.5" x14ac:dyDescent="0.2">
      <c r="A29" s="112" t="s">
        <v>317</v>
      </c>
      <c r="B29" s="44" t="s">
        <v>316</v>
      </c>
      <c r="C29" s="106">
        <v>130</v>
      </c>
      <c r="D29" s="139" t="s">
        <v>77</v>
      </c>
      <c r="E29" s="114"/>
      <c r="F29" s="115"/>
      <c r="G29" s="108">
        <f>SUM(E29:F29)*C29</f>
        <v>0</v>
      </c>
    </row>
    <row r="30" spans="1:7" x14ac:dyDescent="0.2">
      <c r="A30" s="99">
        <v>4</v>
      </c>
      <c r="B30" s="100" t="s">
        <v>89</v>
      </c>
      <c r="C30" s="84"/>
      <c r="D30" s="85"/>
      <c r="E30" s="90"/>
      <c r="F30" s="90"/>
      <c r="G30" s="45"/>
    </row>
    <row r="31" spans="1:7" s="110" customFormat="1" x14ac:dyDescent="0.2">
      <c r="A31" s="157" t="s">
        <v>86</v>
      </c>
      <c r="B31" s="86" t="s">
        <v>90</v>
      </c>
      <c r="C31" s="84">
        <v>20</v>
      </c>
      <c r="D31" s="85" t="s">
        <v>345</v>
      </c>
      <c r="E31" s="156"/>
      <c r="F31" s="156"/>
      <c r="G31" s="45">
        <f>SUM(E31,F31)*C31</f>
        <v>0</v>
      </c>
    </row>
    <row r="32" spans="1:7" s="110" customFormat="1" x14ac:dyDescent="0.2">
      <c r="A32" s="157" t="s">
        <v>87</v>
      </c>
      <c r="B32" s="86" t="s">
        <v>91</v>
      </c>
      <c r="C32" s="84">
        <v>50</v>
      </c>
      <c r="D32" s="85" t="s">
        <v>345</v>
      </c>
      <c r="E32" s="156"/>
      <c r="F32" s="156"/>
      <c r="G32" s="45">
        <f>SUM(E32,F32)*C32</f>
        <v>0</v>
      </c>
    </row>
    <row r="33" spans="1:7" s="110" customFormat="1" x14ac:dyDescent="0.2">
      <c r="A33" s="157" t="s">
        <v>88</v>
      </c>
      <c r="B33" s="86" t="s">
        <v>92</v>
      </c>
      <c r="C33" s="84">
        <v>200</v>
      </c>
      <c r="D33" s="85" t="s">
        <v>345</v>
      </c>
      <c r="E33" s="156"/>
      <c r="F33" s="156"/>
      <c r="G33" s="45">
        <f>SUM(E33,F33)*C33</f>
        <v>0</v>
      </c>
    </row>
    <row r="34" spans="1:7" s="110" customFormat="1" x14ac:dyDescent="0.2">
      <c r="A34" s="157" t="s">
        <v>164</v>
      </c>
      <c r="B34" s="147" t="s">
        <v>72</v>
      </c>
      <c r="C34" s="84">
        <v>50</v>
      </c>
      <c r="D34" s="144" t="s">
        <v>68</v>
      </c>
      <c r="E34" s="115"/>
      <c r="F34" s="109"/>
      <c r="G34" s="108">
        <f>SUMPRODUCT(E34:F34)*C34</f>
        <v>0</v>
      </c>
    </row>
    <row r="35" spans="1:7" x14ac:dyDescent="0.2">
      <c r="A35" s="99">
        <v>5</v>
      </c>
      <c r="B35" s="100" t="s">
        <v>93</v>
      </c>
      <c r="C35" s="84"/>
      <c r="D35" s="85"/>
      <c r="E35" s="90"/>
      <c r="F35" s="90"/>
      <c r="G35" s="45"/>
    </row>
    <row r="36" spans="1:7" s="110" customFormat="1" x14ac:dyDescent="0.2">
      <c r="A36" s="157" t="s">
        <v>31</v>
      </c>
      <c r="B36" s="141" t="s">
        <v>323</v>
      </c>
      <c r="C36" s="118"/>
      <c r="D36" s="113"/>
      <c r="E36" s="119"/>
      <c r="F36" s="91"/>
      <c r="G36" s="45"/>
    </row>
    <row r="37" spans="1:7" s="110" customFormat="1" x14ac:dyDescent="0.2">
      <c r="A37" s="157" t="s">
        <v>346</v>
      </c>
      <c r="B37" s="117" t="s">
        <v>324</v>
      </c>
      <c r="C37" s="118">
        <v>10</v>
      </c>
      <c r="D37" s="113" t="s">
        <v>77</v>
      </c>
      <c r="E37" s="114"/>
      <c r="F37" s="115"/>
      <c r="G37" s="45">
        <f t="shared" ref="G37:G41" si="2">SUM(E37:F37)*C37</f>
        <v>0</v>
      </c>
    </row>
    <row r="38" spans="1:7" s="110" customFormat="1" x14ac:dyDescent="0.2">
      <c r="A38" s="157" t="s">
        <v>347</v>
      </c>
      <c r="B38" s="117" t="s">
        <v>325</v>
      </c>
      <c r="C38" s="118">
        <v>1</v>
      </c>
      <c r="D38" s="113" t="s">
        <v>77</v>
      </c>
      <c r="E38" s="114"/>
      <c r="F38" s="115"/>
      <c r="G38" s="45">
        <f t="shared" si="2"/>
        <v>0</v>
      </c>
    </row>
    <row r="39" spans="1:7" x14ac:dyDescent="0.2">
      <c r="A39" s="157" t="s">
        <v>348</v>
      </c>
      <c r="B39" s="117" t="s">
        <v>326</v>
      </c>
      <c r="C39" s="118">
        <v>2</v>
      </c>
      <c r="D39" s="113" t="s">
        <v>77</v>
      </c>
      <c r="E39" s="114"/>
      <c r="F39" s="115"/>
      <c r="G39" s="45">
        <f t="shared" si="2"/>
        <v>0</v>
      </c>
    </row>
    <row r="40" spans="1:7" x14ac:dyDescent="0.2">
      <c r="A40" s="157" t="s">
        <v>349</v>
      </c>
      <c r="B40" s="117" t="s">
        <v>327</v>
      </c>
      <c r="C40" s="118">
        <v>2</v>
      </c>
      <c r="D40" s="113" t="s">
        <v>77</v>
      </c>
      <c r="E40" s="114"/>
      <c r="F40" s="115"/>
      <c r="G40" s="45">
        <f t="shared" si="2"/>
        <v>0</v>
      </c>
    </row>
    <row r="41" spans="1:7" x14ac:dyDescent="0.2">
      <c r="A41" s="157" t="s">
        <v>350</v>
      </c>
      <c r="B41" s="117" t="s">
        <v>328</v>
      </c>
      <c r="C41" s="118">
        <v>2</v>
      </c>
      <c r="D41" s="113" t="s">
        <v>77</v>
      </c>
      <c r="E41" s="114"/>
      <c r="F41" s="115"/>
      <c r="G41" s="45">
        <f t="shared" si="2"/>
        <v>0</v>
      </c>
    </row>
    <row r="42" spans="1:7" ht="17.25" customHeight="1" x14ac:dyDescent="0.2">
      <c r="A42" s="157" t="s">
        <v>33</v>
      </c>
      <c r="B42" s="141" t="s">
        <v>329</v>
      </c>
      <c r="C42" s="118"/>
      <c r="D42" s="113"/>
      <c r="E42" s="119"/>
      <c r="F42" s="91"/>
      <c r="G42" s="45"/>
    </row>
    <row r="43" spans="1:7" x14ac:dyDescent="0.2">
      <c r="A43" s="157" t="s">
        <v>351</v>
      </c>
      <c r="B43" s="117" t="s">
        <v>330</v>
      </c>
      <c r="C43" s="118">
        <v>1</v>
      </c>
      <c r="D43" s="113" t="s">
        <v>77</v>
      </c>
      <c r="E43" s="114"/>
      <c r="F43" s="115"/>
      <c r="G43" s="45">
        <f>SUM(E43:F43)*C43</f>
        <v>0</v>
      </c>
    </row>
    <row r="44" spans="1:7" x14ac:dyDescent="0.2">
      <c r="A44" s="157" t="s">
        <v>35</v>
      </c>
      <c r="B44" s="141" t="s">
        <v>331</v>
      </c>
      <c r="C44" s="118"/>
      <c r="D44" s="113"/>
      <c r="E44" s="119"/>
      <c r="F44" s="91"/>
      <c r="G44" s="45"/>
    </row>
    <row r="45" spans="1:7" s="110" customFormat="1" x14ac:dyDescent="0.2">
      <c r="A45" s="157" t="s">
        <v>352</v>
      </c>
      <c r="B45" s="117" t="s">
        <v>332</v>
      </c>
      <c r="C45" s="118">
        <v>1</v>
      </c>
      <c r="D45" s="113" t="s">
        <v>77</v>
      </c>
      <c r="E45" s="114"/>
      <c r="F45" s="115"/>
      <c r="G45" s="45">
        <f t="shared" ref="G45:G47" si="3">SUM(E45:F45)*C45</f>
        <v>0</v>
      </c>
    </row>
    <row r="46" spans="1:7" s="110" customFormat="1" x14ac:dyDescent="0.2">
      <c r="A46" s="157" t="s">
        <v>353</v>
      </c>
      <c r="B46" s="117" t="s">
        <v>333</v>
      </c>
      <c r="C46" s="118">
        <v>1</v>
      </c>
      <c r="D46" s="113" t="s">
        <v>77</v>
      </c>
      <c r="E46" s="114"/>
      <c r="F46" s="115"/>
      <c r="G46" s="45">
        <f t="shared" si="3"/>
        <v>0</v>
      </c>
    </row>
    <row r="47" spans="1:7" x14ac:dyDescent="0.2">
      <c r="A47" s="157" t="s">
        <v>354</v>
      </c>
      <c r="B47" s="117" t="s">
        <v>334</v>
      </c>
      <c r="C47" s="118">
        <v>1</v>
      </c>
      <c r="D47" s="113" t="s">
        <v>77</v>
      </c>
      <c r="E47" s="114"/>
      <c r="F47" s="115"/>
      <c r="G47" s="45">
        <f t="shared" si="3"/>
        <v>0</v>
      </c>
    </row>
    <row r="48" spans="1:7" s="110" customFormat="1" x14ac:dyDescent="0.2">
      <c r="A48" s="157" t="s">
        <v>355</v>
      </c>
      <c r="B48" s="147" t="s">
        <v>342</v>
      </c>
      <c r="C48" s="143">
        <v>1</v>
      </c>
      <c r="D48" s="144" t="s">
        <v>340</v>
      </c>
      <c r="E48" s="145"/>
      <c r="F48" s="145"/>
      <c r="G48" s="146">
        <f t="shared" ref="G48:G50" si="4">SUM(E48,F48)*C48</f>
        <v>0</v>
      </c>
    </row>
    <row r="49" spans="1:7" s="110" customFormat="1" x14ac:dyDescent="0.2">
      <c r="A49" s="157" t="s">
        <v>356</v>
      </c>
      <c r="B49" s="147" t="s">
        <v>343</v>
      </c>
      <c r="C49" s="143">
        <v>1</v>
      </c>
      <c r="D49" s="144" t="s">
        <v>340</v>
      </c>
      <c r="E49" s="145"/>
      <c r="F49" s="145"/>
      <c r="G49" s="146">
        <f t="shared" si="4"/>
        <v>0</v>
      </c>
    </row>
    <row r="50" spans="1:7" s="110" customFormat="1" x14ac:dyDescent="0.2">
      <c r="A50" s="157" t="s">
        <v>365</v>
      </c>
      <c r="B50" s="147" t="s">
        <v>364</v>
      </c>
      <c r="C50" s="143">
        <v>1</v>
      </c>
      <c r="D50" s="144" t="s">
        <v>340</v>
      </c>
      <c r="E50" s="145"/>
      <c r="F50" s="145"/>
      <c r="G50" s="146">
        <f t="shared" si="4"/>
        <v>0</v>
      </c>
    </row>
    <row r="51" spans="1:7" x14ac:dyDescent="0.2">
      <c r="A51" s="157" t="s">
        <v>37</v>
      </c>
      <c r="B51" s="141" t="s">
        <v>335</v>
      </c>
      <c r="C51" s="118"/>
      <c r="D51" s="113"/>
      <c r="E51" s="119"/>
      <c r="F51" s="91"/>
      <c r="G51" s="45"/>
    </row>
    <row r="52" spans="1:7" x14ac:dyDescent="0.2">
      <c r="A52" s="157" t="s">
        <v>357</v>
      </c>
      <c r="B52" s="117" t="s">
        <v>336</v>
      </c>
      <c r="C52" s="118">
        <v>1</v>
      </c>
      <c r="D52" s="113" t="s">
        <v>77</v>
      </c>
      <c r="E52" s="114"/>
      <c r="F52" s="115"/>
      <c r="G52" s="45">
        <f>SUM(E52:F52)*C52</f>
        <v>0</v>
      </c>
    </row>
    <row r="53" spans="1:7" x14ac:dyDescent="0.2">
      <c r="A53" s="157" t="s">
        <v>358</v>
      </c>
      <c r="B53" s="117" t="s">
        <v>337</v>
      </c>
      <c r="C53" s="118">
        <v>1</v>
      </c>
      <c r="D53" s="113" t="s">
        <v>77</v>
      </c>
      <c r="E53" s="114"/>
      <c r="F53" s="115"/>
      <c r="G53" s="45">
        <f>SUM(E53:F53)*C53</f>
        <v>0</v>
      </c>
    </row>
    <row r="54" spans="1:7" x14ac:dyDescent="0.2">
      <c r="A54" s="157" t="s">
        <v>190</v>
      </c>
      <c r="B54" s="141" t="s">
        <v>338</v>
      </c>
      <c r="C54" s="118"/>
      <c r="D54" s="113"/>
      <c r="E54" s="119"/>
      <c r="F54" s="91"/>
      <c r="G54" s="45"/>
    </row>
    <row r="55" spans="1:7" x14ac:dyDescent="0.2">
      <c r="A55" s="157" t="s">
        <v>359</v>
      </c>
      <c r="B55" s="142" t="s">
        <v>339</v>
      </c>
      <c r="C55" s="143">
        <v>12</v>
      </c>
      <c r="D55" s="144" t="s">
        <v>340</v>
      </c>
      <c r="E55" s="145"/>
      <c r="F55" s="145"/>
      <c r="G55" s="146">
        <f t="shared" ref="G55:G56" si="5">SUM(E55,F55)*C55</f>
        <v>0</v>
      </c>
    </row>
    <row r="56" spans="1:7" x14ac:dyDescent="0.2">
      <c r="A56" s="157" t="s">
        <v>360</v>
      </c>
      <c r="B56" s="142" t="s">
        <v>341</v>
      </c>
      <c r="C56" s="143">
        <v>8</v>
      </c>
      <c r="D56" s="144" t="s">
        <v>340</v>
      </c>
      <c r="E56" s="145"/>
      <c r="F56" s="145"/>
      <c r="G56" s="146">
        <f t="shared" si="5"/>
        <v>0</v>
      </c>
    </row>
    <row r="57" spans="1:7" x14ac:dyDescent="0.2">
      <c r="A57" s="157" t="s">
        <v>191</v>
      </c>
      <c r="B57" s="141" t="s">
        <v>344</v>
      </c>
      <c r="C57" s="118"/>
      <c r="D57" s="113"/>
      <c r="E57" s="119"/>
      <c r="F57" s="91"/>
      <c r="G57" s="45"/>
    </row>
    <row r="58" spans="1:7" x14ac:dyDescent="0.2">
      <c r="A58" s="157" t="s">
        <v>361</v>
      </c>
      <c r="B58" s="86" t="s">
        <v>95</v>
      </c>
      <c r="C58" s="84">
        <v>2</v>
      </c>
      <c r="D58" s="85" t="s">
        <v>81</v>
      </c>
      <c r="E58" s="156"/>
      <c r="F58" s="156"/>
      <c r="G58" s="45">
        <f>SUM(E58,F58)*C58</f>
        <v>0</v>
      </c>
    </row>
    <row r="59" spans="1:7" x14ac:dyDescent="0.2">
      <c r="A59" s="157" t="s">
        <v>362</v>
      </c>
      <c r="B59" s="86" t="s">
        <v>97</v>
      </c>
      <c r="C59" s="84">
        <v>1</v>
      </c>
      <c r="D59" s="85" t="s">
        <v>81</v>
      </c>
      <c r="E59" s="156"/>
      <c r="F59" s="156"/>
      <c r="G59" s="45">
        <f>SUM(E59,F59)*C59</f>
        <v>0</v>
      </c>
    </row>
    <row r="60" spans="1:7" x14ac:dyDescent="0.2">
      <c r="A60" s="157" t="s">
        <v>363</v>
      </c>
      <c r="B60" s="86" t="s">
        <v>312</v>
      </c>
      <c r="C60" s="84">
        <v>1</v>
      </c>
      <c r="D60" s="85" t="s">
        <v>81</v>
      </c>
      <c r="E60" s="156"/>
      <c r="F60" s="156"/>
      <c r="G60" s="45">
        <f>SUM(E60,F60)*C60</f>
        <v>0</v>
      </c>
    </row>
    <row r="61" spans="1:7" x14ac:dyDescent="0.2">
      <c r="A61" s="99">
        <v>6</v>
      </c>
      <c r="B61" s="100" t="s">
        <v>99</v>
      </c>
      <c r="C61" s="84"/>
      <c r="D61" s="85"/>
      <c r="E61" s="90"/>
      <c r="F61" s="90"/>
      <c r="G61" s="45"/>
    </row>
    <row r="62" spans="1:7" x14ac:dyDescent="0.2">
      <c r="A62" s="157" t="s">
        <v>94</v>
      </c>
      <c r="B62" s="117" t="s">
        <v>319</v>
      </c>
      <c r="C62" s="118">
        <v>1</v>
      </c>
      <c r="D62" s="113" t="s">
        <v>77</v>
      </c>
      <c r="E62" s="114"/>
      <c r="F62" s="115"/>
      <c r="G62" s="45">
        <f>SUM(E62:F62)*C62</f>
        <v>0</v>
      </c>
    </row>
    <row r="63" spans="1:7" x14ac:dyDescent="0.2">
      <c r="A63" s="157" t="s">
        <v>96</v>
      </c>
      <c r="B63" s="117" t="s">
        <v>322</v>
      </c>
      <c r="C63" s="118">
        <v>2</v>
      </c>
      <c r="D63" s="113" t="s">
        <v>77</v>
      </c>
      <c r="E63" s="114"/>
      <c r="F63" s="115"/>
      <c r="G63" s="45">
        <f>SUM(E63:F63)*C63</f>
        <v>0</v>
      </c>
    </row>
    <row r="64" spans="1:7" x14ac:dyDescent="0.2">
      <c r="A64" s="157" t="s">
        <v>98</v>
      </c>
      <c r="B64" s="86" t="s">
        <v>320</v>
      </c>
      <c r="C64" s="140">
        <v>1</v>
      </c>
      <c r="D64" s="140" t="s">
        <v>57</v>
      </c>
      <c r="E64" s="156"/>
      <c r="F64" s="156"/>
      <c r="G64" s="45">
        <f t="shared" ref="G64:G65" si="6">SUMPRODUCT(E64:F64)*C64</f>
        <v>0</v>
      </c>
    </row>
    <row r="65" spans="1:7" x14ac:dyDescent="0.2">
      <c r="A65" s="157" t="s">
        <v>114</v>
      </c>
      <c r="B65" s="44" t="s">
        <v>321</v>
      </c>
      <c r="C65" s="106">
        <v>1</v>
      </c>
      <c r="D65" s="107" t="s">
        <v>57</v>
      </c>
      <c r="E65" s="91" t="s">
        <v>58</v>
      </c>
      <c r="F65" s="115"/>
      <c r="G65" s="45">
        <f t="shared" si="6"/>
        <v>0</v>
      </c>
    </row>
    <row r="66" spans="1:7" x14ac:dyDescent="0.2">
      <c r="A66" s="99">
        <v>7</v>
      </c>
      <c r="B66" s="100" t="s">
        <v>101</v>
      </c>
      <c r="C66" s="84"/>
      <c r="D66" s="85"/>
      <c r="E66" s="90"/>
      <c r="F66" s="90"/>
      <c r="G66" s="45"/>
    </row>
    <row r="67" spans="1:7" x14ac:dyDescent="0.2">
      <c r="A67" s="157" t="s">
        <v>100</v>
      </c>
      <c r="B67" s="86" t="s">
        <v>103</v>
      </c>
      <c r="C67" s="84">
        <v>150</v>
      </c>
      <c r="D67" s="85" t="s">
        <v>345</v>
      </c>
      <c r="E67" s="156"/>
      <c r="F67" s="156"/>
      <c r="G67" s="45">
        <f>SUM(E67,F67)*C67</f>
        <v>0</v>
      </c>
    </row>
    <row r="68" spans="1:7" x14ac:dyDescent="0.2">
      <c r="A68" s="157" t="s">
        <v>269</v>
      </c>
      <c r="B68" s="86" t="s">
        <v>105</v>
      </c>
      <c r="C68" s="84">
        <v>2</v>
      </c>
      <c r="D68" s="85" t="s">
        <v>106</v>
      </c>
      <c r="E68" s="156"/>
      <c r="F68" s="156"/>
      <c r="G68" s="45">
        <f>SUM(E68,F68)*C68</f>
        <v>0</v>
      </c>
    </row>
    <row r="69" spans="1:7" x14ac:dyDescent="0.2">
      <c r="A69" s="99"/>
      <c r="B69" s="170" t="s">
        <v>13</v>
      </c>
      <c r="C69" s="170"/>
      <c r="D69" s="170"/>
      <c r="E69" s="92">
        <f>SUMPRODUCT(E16:E68,$C16:$C68)</f>
        <v>0</v>
      </c>
      <c r="F69" s="92">
        <f>SUMPRODUCT(F16:F68,$C16:$C68)</f>
        <v>0</v>
      </c>
      <c r="G69" s="13">
        <f>SUM(G16:G68)</f>
        <v>0</v>
      </c>
    </row>
    <row r="70" spans="1:7" x14ac:dyDescent="0.2">
      <c r="A70" s="38" t="s">
        <v>369</v>
      </c>
      <c r="B70" s="39" t="s">
        <v>11</v>
      </c>
      <c r="C70" s="43"/>
      <c r="D70" s="43"/>
      <c r="E70" s="88"/>
      <c r="F70" s="88"/>
      <c r="G70" s="42"/>
    </row>
    <row r="71" spans="1:7" x14ac:dyDescent="0.2">
      <c r="A71" s="120">
        <v>1</v>
      </c>
      <c r="B71" s="47" t="s">
        <v>288</v>
      </c>
      <c r="C71" s="48"/>
      <c r="D71" s="49"/>
      <c r="E71" s="89"/>
      <c r="F71" s="89"/>
      <c r="G71" s="45"/>
    </row>
    <row r="72" spans="1:7" ht="38.25" x14ac:dyDescent="0.2">
      <c r="A72" s="157" t="s">
        <v>17</v>
      </c>
      <c r="B72" s="149" t="s">
        <v>289</v>
      </c>
      <c r="C72" s="84">
        <v>1</v>
      </c>
      <c r="D72" s="150" t="s">
        <v>77</v>
      </c>
      <c r="E72" s="90" t="s">
        <v>58</v>
      </c>
      <c r="F72" s="156"/>
      <c r="G72" s="45">
        <f t="shared" ref="G72:G79" si="7">SUMPRODUCT(E72:F72)*C72</f>
        <v>0</v>
      </c>
    </row>
    <row r="73" spans="1:7" ht="38.25" x14ac:dyDescent="0.2">
      <c r="A73" s="157" t="s">
        <v>61</v>
      </c>
      <c r="B73" s="149" t="s">
        <v>290</v>
      </c>
      <c r="C73" s="84">
        <v>2</v>
      </c>
      <c r="D73" s="150" t="s">
        <v>77</v>
      </c>
      <c r="E73" s="90" t="s">
        <v>58</v>
      </c>
      <c r="F73" s="156"/>
      <c r="G73" s="45">
        <f t="shared" si="7"/>
        <v>0</v>
      </c>
    </row>
    <row r="74" spans="1:7" ht="38.25" x14ac:dyDescent="0.2">
      <c r="A74" s="157" t="s">
        <v>62</v>
      </c>
      <c r="B74" s="149" t="s">
        <v>291</v>
      </c>
      <c r="C74" s="84">
        <v>1</v>
      </c>
      <c r="D74" s="150" t="s">
        <v>77</v>
      </c>
      <c r="E74" s="90" t="s">
        <v>58</v>
      </c>
      <c r="F74" s="156"/>
      <c r="G74" s="45">
        <f t="shared" si="7"/>
        <v>0</v>
      </c>
    </row>
    <row r="75" spans="1:7" ht="140.25" x14ac:dyDescent="0.2">
      <c r="A75" s="157" t="s">
        <v>63</v>
      </c>
      <c r="B75" s="149" t="s">
        <v>292</v>
      </c>
      <c r="C75" s="84">
        <v>1</v>
      </c>
      <c r="D75" s="150" t="s">
        <v>77</v>
      </c>
      <c r="E75" s="156"/>
      <c r="F75" s="156"/>
      <c r="G75" s="45">
        <f t="shared" si="7"/>
        <v>0</v>
      </c>
    </row>
    <row r="76" spans="1:7" ht="102" x14ac:dyDescent="0.2">
      <c r="A76" s="157" t="s">
        <v>76</v>
      </c>
      <c r="B76" s="149" t="s">
        <v>293</v>
      </c>
      <c r="C76" s="84">
        <v>2</v>
      </c>
      <c r="D76" s="150" t="s">
        <v>77</v>
      </c>
      <c r="E76" s="156"/>
      <c r="F76" s="156"/>
      <c r="G76" s="45">
        <f t="shared" si="7"/>
        <v>0</v>
      </c>
    </row>
    <row r="77" spans="1:7" ht="104.25" x14ac:dyDescent="0.2">
      <c r="A77" s="157" t="s">
        <v>175</v>
      </c>
      <c r="B77" s="149" t="s">
        <v>295</v>
      </c>
      <c r="C77" s="84">
        <v>2</v>
      </c>
      <c r="D77" s="150" t="s">
        <v>294</v>
      </c>
      <c r="E77" s="156"/>
      <c r="F77" s="156"/>
      <c r="G77" s="45">
        <f t="shared" si="7"/>
        <v>0</v>
      </c>
    </row>
    <row r="78" spans="1:7" ht="38.25" x14ac:dyDescent="0.2">
      <c r="A78" s="157" t="s">
        <v>176</v>
      </c>
      <c r="B78" s="149" t="s">
        <v>296</v>
      </c>
      <c r="C78" s="84">
        <v>1</v>
      </c>
      <c r="D78" s="150" t="s">
        <v>294</v>
      </c>
      <c r="E78" s="156"/>
      <c r="F78" s="156"/>
      <c r="G78" s="45">
        <f t="shared" si="7"/>
        <v>0</v>
      </c>
    </row>
    <row r="79" spans="1:7" ht="51" x14ac:dyDescent="0.2">
      <c r="A79" s="157" t="s">
        <v>177</v>
      </c>
      <c r="B79" s="149" t="s">
        <v>297</v>
      </c>
      <c r="C79" s="84">
        <v>1</v>
      </c>
      <c r="D79" s="150" t="s">
        <v>77</v>
      </c>
      <c r="E79" s="156"/>
      <c r="F79" s="156"/>
      <c r="G79" s="45">
        <f t="shared" si="7"/>
        <v>0</v>
      </c>
    </row>
    <row r="80" spans="1:7" x14ac:dyDescent="0.2">
      <c r="B80" s="170" t="s">
        <v>14</v>
      </c>
      <c r="C80" s="170"/>
      <c r="D80" s="170"/>
      <c r="E80" s="92">
        <f>SUMPRODUCT(E72:E79,$C72:$C79)</f>
        <v>0</v>
      </c>
      <c r="F80" s="92">
        <f>SUMPRODUCT(F72:F79,$C72:$C79)</f>
        <v>0</v>
      </c>
      <c r="G80" s="13">
        <f>SUM(G71:G79)</f>
        <v>0</v>
      </c>
    </row>
    <row r="81" spans="1:7" x14ac:dyDescent="0.2">
      <c r="A81" s="38" t="s">
        <v>12</v>
      </c>
      <c r="B81" s="39" t="s">
        <v>376</v>
      </c>
      <c r="C81" s="40"/>
      <c r="D81" s="41"/>
      <c r="E81" s="88"/>
      <c r="F81" s="88"/>
      <c r="G81" s="42"/>
    </row>
    <row r="82" spans="1:7" x14ac:dyDescent="0.2">
      <c r="A82" s="120">
        <v>1</v>
      </c>
      <c r="B82" s="121" t="s">
        <v>174</v>
      </c>
      <c r="C82" s="111"/>
      <c r="D82" s="122"/>
      <c r="E82" s="119"/>
      <c r="F82" s="91"/>
      <c r="G82" s="45"/>
    </row>
    <row r="83" spans="1:7" x14ac:dyDescent="0.2">
      <c r="A83" s="112" t="s">
        <v>17</v>
      </c>
      <c r="B83" s="44" t="s">
        <v>110</v>
      </c>
      <c r="C83" s="111">
        <v>100</v>
      </c>
      <c r="D83" s="113" t="s">
        <v>111</v>
      </c>
      <c r="E83" s="114"/>
      <c r="F83" s="115"/>
      <c r="G83" s="116">
        <f>SUM(E83:F83)*C83</f>
        <v>0</v>
      </c>
    </row>
    <row r="84" spans="1:7" x14ac:dyDescent="0.2">
      <c r="A84" s="112" t="s">
        <v>61</v>
      </c>
      <c r="B84" s="44" t="s">
        <v>112</v>
      </c>
      <c r="C84" s="111">
        <v>50</v>
      </c>
      <c r="D84" s="113" t="s">
        <v>111</v>
      </c>
      <c r="E84" s="114"/>
      <c r="F84" s="115"/>
      <c r="G84" s="116">
        <f>SUM(E84:F84)*C84</f>
        <v>0</v>
      </c>
    </row>
    <row r="85" spans="1:7" x14ac:dyDescent="0.2">
      <c r="A85" s="112" t="s">
        <v>62</v>
      </c>
      <c r="B85" s="44" t="s">
        <v>113</v>
      </c>
      <c r="C85" s="111">
        <v>6</v>
      </c>
      <c r="D85" s="113" t="s">
        <v>111</v>
      </c>
      <c r="E85" s="114"/>
      <c r="F85" s="115"/>
      <c r="G85" s="116">
        <f t="shared" ref="G85:G93" si="8">SUM(E85:F85)*C85</f>
        <v>0</v>
      </c>
    </row>
    <row r="86" spans="1:7" x14ac:dyDescent="0.2">
      <c r="A86" s="112" t="s">
        <v>63</v>
      </c>
      <c r="B86" s="44" t="s">
        <v>115</v>
      </c>
      <c r="C86" s="111">
        <v>2</v>
      </c>
      <c r="D86" s="113" t="s">
        <v>77</v>
      </c>
      <c r="E86" s="114"/>
      <c r="F86" s="115"/>
      <c r="G86" s="116">
        <f t="shared" si="8"/>
        <v>0</v>
      </c>
    </row>
    <row r="87" spans="1:7" x14ac:dyDescent="0.2">
      <c r="A87" s="112" t="s">
        <v>76</v>
      </c>
      <c r="B87" s="44" t="s">
        <v>117</v>
      </c>
      <c r="C87" s="111">
        <v>2</v>
      </c>
      <c r="D87" s="113" t="s">
        <v>77</v>
      </c>
      <c r="E87" s="114"/>
      <c r="F87" s="115"/>
      <c r="G87" s="116">
        <f t="shared" si="8"/>
        <v>0</v>
      </c>
    </row>
    <row r="88" spans="1:7" x14ac:dyDescent="0.2">
      <c r="A88" s="112" t="s">
        <v>175</v>
      </c>
      <c r="B88" s="44" t="s">
        <v>119</v>
      </c>
      <c r="C88" s="111">
        <v>2</v>
      </c>
      <c r="D88" s="113" t="s">
        <v>77</v>
      </c>
      <c r="E88" s="114"/>
      <c r="F88" s="115"/>
      <c r="G88" s="116">
        <f t="shared" si="8"/>
        <v>0</v>
      </c>
    </row>
    <row r="89" spans="1:7" x14ac:dyDescent="0.2">
      <c r="A89" s="112" t="s">
        <v>176</v>
      </c>
      <c r="B89" s="44" t="s">
        <v>121</v>
      </c>
      <c r="C89" s="111">
        <v>3</v>
      </c>
      <c r="D89" s="113" t="s">
        <v>77</v>
      </c>
      <c r="E89" s="114"/>
      <c r="F89" s="115"/>
      <c r="G89" s="116">
        <f>SUM(E89:F89)*C89</f>
        <v>0</v>
      </c>
    </row>
    <row r="90" spans="1:7" ht="38.25" x14ac:dyDescent="0.2">
      <c r="A90" s="112" t="s">
        <v>177</v>
      </c>
      <c r="B90" s="44" t="s">
        <v>123</v>
      </c>
      <c r="C90" s="111">
        <v>2</v>
      </c>
      <c r="D90" s="113" t="s">
        <v>77</v>
      </c>
      <c r="E90" s="114"/>
      <c r="F90" s="115"/>
      <c r="G90" s="116">
        <f t="shared" si="8"/>
        <v>0</v>
      </c>
    </row>
    <row r="91" spans="1:7" x14ac:dyDescent="0.2">
      <c r="A91" s="112" t="s">
        <v>178</v>
      </c>
      <c r="B91" s="44" t="s">
        <v>124</v>
      </c>
      <c r="C91" s="111">
        <v>3</v>
      </c>
      <c r="D91" s="113" t="s">
        <v>77</v>
      </c>
      <c r="E91" s="114"/>
      <c r="F91" s="91" t="s">
        <v>58</v>
      </c>
      <c r="G91" s="116">
        <f t="shared" si="8"/>
        <v>0</v>
      </c>
    </row>
    <row r="92" spans="1:7" x14ac:dyDescent="0.2">
      <c r="A92" s="112" t="s">
        <v>179</v>
      </c>
      <c r="B92" s="44" t="s">
        <v>125</v>
      </c>
      <c r="C92" s="111">
        <v>10</v>
      </c>
      <c r="D92" s="113" t="s">
        <v>111</v>
      </c>
      <c r="E92" s="114"/>
      <c r="F92" s="115"/>
      <c r="G92" s="116">
        <f t="shared" si="8"/>
        <v>0</v>
      </c>
    </row>
    <row r="93" spans="1:7" x14ac:dyDescent="0.2">
      <c r="A93" s="112" t="s">
        <v>180</v>
      </c>
      <c r="B93" s="44" t="s">
        <v>126</v>
      </c>
      <c r="C93" s="111">
        <v>4</v>
      </c>
      <c r="D93" s="113" t="s">
        <v>77</v>
      </c>
      <c r="E93" s="114"/>
      <c r="F93" s="115"/>
      <c r="G93" s="116">
        <f t="shared" si="8"/>
        <v>0</v>
      </c>
    </row>
    <row r="94" spans="1:7" x14ac:dyDescent="0.2">
      <c r="A94" s="120">
        <v>2</v>
      </c>
      <c r="B94" s="121" t="s">
        <v>310</v>
      </c>
      <c r="C94" s="111"/>
      <c r="D94" s="122"/>
      <c r="E94" s="119"/>
      <c r="F94" s="91"/>
      <c r="G94" s="45"/>
    </row>
    <row r="95" spans="1:7" x14ac:dyDescent="0.2">
      <c r="A95" s="112" t="s">
        <v>181</v>
      </c>
      <c r="B95" s="44" t="s">
        <v>311</v>
      </c>
      <c r="C95" s="111">
        <v>400</v>
      </c>
      <c r="D95" s="113" t="s">
        <v>111</v>
      </c>
      <c r="E95" s="114"/>
      <c r="F95" s="115"/>
      <c r="G95" s="116">
        <f>SUM(E95:F95)*C95</f>
        <v>0</v>
      </c>
    </row>
    <row r="96" spans="1:7" x14ac:dyDescent="0.2">
      <c r="A96" s="112" t="s">
        <v>74</v>
      </c>
      <c r="B96" s="44" t="s">
        <v>110</v>
      </c>
      <c r="C96" s="111">
        <v>300</v>
      </c>
      <c r="D96" s="113" t="s">
        <v>111</v>
      </c>
      <c r="E96" s="114"/>
      <c r="F96" s="115"/>
      <c r="G96" s="116">
        <f>SUM(E96:F96)*C96</f>
        <v>0</v>
      </c>
    </row>
    <row r="97" spans="1:7" x14ac:dyDescent="0.2">
      <c r="A97" s="112" t="s">
        <v>182</v>
      </c>
      <c r="B97" s="44" t="s">
        <v>127</v>
      </c>
      <c r="C97" s="111">
        <v>150</v>
      </c>
      <c r="D97" s="113" t="s">
        <v>111</v>
      </c>
      <c r="E97" s="114"/>
      <c r="F97" s="115"/>
      <c r="G97" s="116">
        <f>SUM(E97:F97)*C97</f>
        <v>0</v>
      </c>
    </row>
    <row r="98" spans="1:7" ht="38.25" x14ac:dyDescent="0.2">
      <c r="A98" s="112" t="s">
        <v>183</v>
      </c>
      <c r="B98" s="151" t="s">
        <v>128</v>
      </c>
      <c r="C98" s="111">
        <v>38</v>
      </c>
      <c r="D98" s="113" t="s">
        <v>77</v>
      </c>
      <c r="E98" s="114"/>
      <c r="F98" s="115"/>
      <c r="G98" s="116">
        <f>SUM(E98,F98)*C98</f>
        <v>0</v>
      </c>
    </row>
    <row r="99" spans="1:7" ht="38.25" x14ac:dyDescent="0.2">
      <c r="A99" s="112" t="s">
        <v>184</v>
      </c>
      <c r="B99" s="151" t="s">
        <v>129</v>
      </c>
      <c r="C99" s="111">
        <v>10</v>
      </c>
      <c r="D99" s="113" t="s">
        <v>77</v>
      </c>
      <c r="E99" s="114"/>
      <c r="F99" s="115"/>
      <c r="G99" s="116">
        <f>SUM(E99,F99)*C99</f>
        <v>0</v>
      </c>
    </row>
    <row r="100" spans="1:7" ht="38.25" x14ac:dyDescent="0.2">
      <c r="A100" s="112" t="s">
        <v>185</v>
      </c>
      <c r="B100" s="44" t="s">
        <v>130</v>
      </c>
      <c r="C100" s="111">
        <v>48</v>
      </c>
      <c r="D100" s="113" t="s">
        <v>77</v>
      </c>
      <c r="E100" s="114"/>
      <c r="F100" s="115"/>
      <c r="G100" s="116">
        <f>SUM(E100,F100)*C100</f>
        <v>0</v>
      </c>
    </row>
    <row r="101" spans="1:7" x14ac:dyDescent="0.2">
      <c r="A101" s="112" t="s">
        <v>366</v>
      </c>
      <c r="B101" s="44" t="s">
        <v>131</v>
      </c>
      <c r="C101" s="111">
        <v>48</v>
      </c>
      <c r="D101" s="113" t="s">
        <v>77</v>
      </c>
      <c r="E101" s="119" t="s">
        <v>132</v>
      </c>
      <c r="F101" s="115"/>
      <c r="G101" s="116">
        <f>SUM(E101,F101)*C101</f>
        <v>0</v>
      </c>
    </row>
    <row r="102" spans="1:7" x14ac:dyDescent="0.2">
      <c r="A102" s="112" t="s">
        <v>186</v>
      </c>
      <c r="B102" s="44" t="s">
        <v>133</v>
      </c>
      <c r="C102" s="111">
        <v>2</v>
      </c>
      <c r="D102" s="113" t="s">
        <v>77</v>
      </c>
      <c r="E102" s="114"/>
      <c r="F102" s="115"/>
      <c r="G102" s="116">
        <f t="shared" ref="G102:G105" si="9">SUM(E102,F102)*C102</f>
        <v>0</v>
      </c>
    </row>
    <row r="103" spans="1:7" x14ac:dyDescent="0.2">
      <c r="A103" s="112" t="s">
        <v>187</v>
      </c>
      <c r="B103" s="44" t="s">
        <v>134</v>
      </c>
      <c r="C103" s="111">
        <v>10</v>
      </c>
      <c r="D103" s="113" t="s">
        <v>111</v>
      </c>
      <c r="E103" s="114"/>
      <c r="F103" s="115"/>
      <c r="G103" s="116">
        <f t="shared" si="9"/>
        <v>0</v>
      </c>
    </row>
    <row r="104" spans="1:7" x14ac:dyDescent="0.2">
      <c r="A104" s="112" t="s">
        <v>188</v>
      </c>
      <c r="B104" s="44" t="s">
        <v>135</v>
      </c>
      <c r="C104" s="111">
        <v>5</v>
      </c>
      <c r="D104" s="113" t="s">
        <v>77</v>
      </c>
      <c r="E104" s="114"/>
      <c r="F104" s="115"/>
      <c r="G104" s="116">
        <f t="shared" si="9"/>
        <v>0</v>
      </c>
    </row>
    <row r="105" spans="1:7" x14ac:dyDescent="0.2">
      <c r="A105" s="112" t="s">
        <v>189</v>
      </c>
      <c r="B105" s="44" t="s">
        <v>136</v>
      </c>
      <c r="C105" s="111">
        <v>2</v>
      </c>
      <c r="D105" s="113" t="s">
        <v>77</v>
      </c>
      <c r="E105" s="114"/>
      <c r="F105" s="115"/>
      <c r="G105" s="116">
        <f t="shared" si="9"/>
        <v>0</v>
      </c>
    </row>
    <row r="106" spans="1:7" x14ac:dyDescent="0.2">
      <c r="A106" s="120">
        <v>3</v>
      </c>
      <c r="B106" s="121" t="s">
        <v>173</v>
      </c>
      <c r="C106" s="111"/>
      <c r="D106" s="122"/>
      <c r="E106" s="119"/>
      <c r="F106" s="91"/>
      <c r="G106" s="45"/>
    </row>
    <row r="107" spans="1:7" ht="38.25" x14ac:dyDescent="0.2">
      <c r="A107" s="112" t="s">
        <v>78</v>
      </c>
      <c r="B107" s="44" t="s">
        <v>149</v>
      </c>
      <c r="C107" s="111">
        <v>40</v>
      </c>
      <c r="D107" s="113" t="s">
        <v>111</v>
      </c>
      <c r="E107" s="114"/>
      <c r="F107" s="115"/>
      <c r="G107" s="116">
        <f>SUM(E107,F107)*C107</f>
        <v>0</v>
      </c>
    </row>
    <row r="108" spans="1:7" x14ac:dyDescent="0.2">
      <c r="A108" s="112" t="s">
        <v>79</v>
      </c>
      <c r="B108" s="44" t="s">
        <v>150</v>
      </c>
      <c r="C108" s="111">
        <v>40</v>
      </c>
      <c r="D108" s="113" t="s">
        <v>111</v>
      </c>
      <c r="E108" s="114"/>
      <c r="F108" s="115"/>
      <c r="G108" s="116">
        <f>SUM(E108,F108)*C108</f>
        <v>0</v>
      </c>
    </row>
    <row r="109" spans="1:7" x14ac:dyDescent="0.2">
      <c r="A109" s="112" t="s">
        <v>84</v>
      </c>
      <c r="B109" s="44" t="s">
        <v>151</v>
      </c>
      <c r="C109" s="111">
        <v>20</v>
      </c>
      <c r="D109" s="113" t="s">
        <v>77</v>
      </c>
      <c r="E109" s="114"/>
      <c r="F109" s="115"/>
      <c r="G109" s="116">
        <f t="shared" ref="G109" si="10">SUM(E109,F109)*C109</f>
        <v>0</v>
      </c>
    </row>
    <row r="110" spans="1:7" x14ac:dyDescent="0.2">
      <c r="A110" s="112" t="s">
        <v>317</v>
      </c>
      <c r="B110" s="44" t="s">
        <v>152</v>
      </c>
      <c r="C110" s="111">
        <v>12</v>
      </c>
      <c r="D110" s="113" t="s">
        <v>77</v>
      </c>
      <c r="E110" s="114"/>
      <c r="F110" s="115"/>
      <c r="G110" s="116">
        <f>SUM(E110,F110)*C110</f>
        <v>0</v>
      </c>
    </row>
    <row r="111" spans="1:7" x14ac:dyDescent="0.2">
      <c r="A111" s="112" t="s">
        <v>367</v>
      </c>
      <c r="B111" s="44" t="s">
        <v>153</v>
      </c>
      <c r="C111" s="131">
        <v>0.2</v>
      </c>
      <c r="D111" s="113" t="s">
        <v>111</v>
      </c>
      <c r="E111" s="114"/>
      <c r="F111" s="115"/>
      <c r="G111" s="116">
        <f>SUM(E111,F111)*C111</f>
        <v>0</v>
      </c>
    </row>
    <row r="112" spans="1:7" x14ac:dyDescent="0.2">
      <c r="A112" s="112" t="s">
        <v>368</v>
      </c>
      <c r="B112" s="44" t="s">
        <v>112</v>
      </c>
      <c r="C112" s="111">
        <v>150</v>
      </c>
      <c r="D112" s="113" t="s">
        <v>111</v>
      </c>
      <c r="E112" s="114"/>
      <c r="F112" s="115"/>
      <c r="G112" s="116">
        <f>SUM(E112,F112)*C112</f>
        <v>0</v>
      </c>
    </row>
    <row r="113" spans="1:7" x14ac:dyDescent="0.2">
      <c r="A113" s="112" t="s">
        <v>148</v>
      </c>
      <c r="B113" s="44" t="s">
        <v>200</v>
      </c>
      <c r="C113" s="111">
        <v>3</v>
      </c>
      <c r="D113" s="113" t="s">
        <v>57</v>
      </c>
      <c r="E113" s="114"/>
      <c r="F113" s="115"/>
      <c r="G113" s="116">
        <f>SUM(E113,F113)*C113</f>
        <v>0</v>
      </c>
    </row>
    <row r="114" spans="1:7" x14ac:dyDescent="0.2">
      <c r="A114" s="120">
        <v>4</v>
      </c>
      <c r="B114" s="121" t="s">
        <v>154</v>
      </c>
      <c r="C114" s="111"/>
      <c r="D114" s="122"/>
      <c r="E114" s="119"/>
      <c r="F114" s="91"/>
      <c r="G114" s="45"/>
    </row>
    <row r="115" spans="1:7" x14ac:dyDescent="0.2">
      <c r="A115" s="189" t="s">
        <v>86</v>
      </c>
      <c r="B115" s="44" t="s">
        <v>155</v>
      </c>
      <c r="C115" s="176">
        <v>1</v>
      </c>
      <c r="D115" s="179" t="s">
        <v>77</v>
      </c>
      <c r="E115" s="182"/>
      <c r="F115" s="185"/>
      <c r="G115" s="192">
        <f>SUM(E115:F121)*C115</f>
        <v>0</v>
      </c>
    </row>
    <row r="116" spans="1:7" x14ac:dyDescent="0.2">
      <c r="A116" s="190"/>
      <c r="B116" s="44" t="s">
        <v>156</v>
      </c>
      <c r="C116" s="177"/>
      <c r="D116" s="180"/>
      <c r="E116" s="183"/>
      <c r="F116" s="186"/>
      <c r="G116" s="193"/>
    </row>
    <row r="117" spans="1:7" x14ac:dyDescent="0.2">
      <c r="A117" s="190"/>
      <c r="B117" s="44" t="s">
        <v>157</v>
      </c>
      <c r="C117" s="177"/>
      <c r="D117" s="180"/>
      <c r="E117" s="183"/>
      <c r="F117" s="186"/>
      <c r="G117" s="193"/>
    </row>
    <row r="118" spans="1:7" x14ac:dyDescent="0.2">
      <c r="A118" s="190"/>
      <c r="B118" s="44" t="s">
        <v>158</v>
      </c>
      <c r="C118" s="177"/>
      <c r="D118" s="180"/>
      <c r="E118" s="183"/>
      <c r="F118" s="186"/>
      <c r="G118" s="193"/>
    </row>
    <row r="119" spans="1:7" x14ac:dyDescent="0.2">
      <c r="A119" s="190"/>
      <c r="B119" s="44" t="s">
        <v>159</v>
      </c>
      <c r="C119" s="177"/>
      <c r="D119" s="180"/>
      <c r="E119" s="183"/>
      <c r="F119" s="186"/>
      <c r="G119" s="193"/>
    </row>
    <row r="120" spans="1:7" x14ac:dyDescent="0.2">
      <c r="A120" s="190"/>
      <c r="B120" s="44" t="s">
        <v>160</v>
      </c>
      <c r="C120" s="177"/>
      <c r="D120" s="180"/>
      <c r="E120" s="183"/>
      <c r="F120" s="186"/>
      <c r="G120" s="193"/>
    </row>
    <row r="121" spans="1:7" ht="25.5" x14ac:dyDescent="0.2">
      <c r="A121" s="191"/>
      <c r="B121" s="44" t="s">
        <v>161</v>
      </c>
      <c r="C121" s="178"/>
      <c r="D121" s="181"/>
      <c r="E121" s="184"/>
      <c r="F121" s="187"/>
      <c r="G121" s="194"/>
    </row>
    <row r="122" spans="1:7" x14ac:dyDescent="0.2">
      <c r="A122" s="112" t="s">
        <v>87</v>
      </c>
      <c r="B122" s="44" t="s">
        <v>162</v>
      </c>
      <c r="C122" s="111">
        <v>1</v>
      </c>
      <c r="D122" s="113" t="s">
        <v>77</v>
      </c>
      <c r="E122" s="114"/>
      <c r="F122" s="115"/>
      <c r="G122" s="116">
        <f>SUM(E122:F122)*C122</f>
        <v>0</v>
      </c>
    </row>
    <row r="123" spans="1:7" ht="25.5" x14ac:dyDescent="0.2">
      <c r="A123" s="112" t="s">
        <v>88</v>
      </c>
      <c r="B123" s="44" t="s">
        <v>163</v>
      </c>
      <c r="C123" s="111">
        <v>1</v>
      </c>
      <c r="D123" s="113" t="s">
        <v>77</v>
      </c>
      <c r="E123" s="114"/>
      <c r="F123" s="115"/>
      <c r="G123" s="116">
        <f t="shared" ref="G123:G124" si="11">SUM(E123:F123)*C123</f>
        <v>0</v>
      </c>
    </row>
    <row r="124" spans="1:7" x14ac:dyDescent="0.2">
      <c r="A124" s="112" t="s">
        <v>164</v>
      </c>
      <c r="B124" s="44" t="s">
        <v>165</v>
      </c>
      <c r="C124" s="111">
        <v>1</v>
      </c>
      <c r="D124" s="113" t="s">
        <v>77</v>
      </c>
      <c r="E124" s="114"/>
      <c r="F124" s="115"/>
      <c r="G124" s="116">
        <f t="shared" si="11"/>
        <v>0</v>
      </c>
    </row>
    <row r="125" spans="1:7" x14ac:dyDescent="0.2">
      <c r="A125" s="112" t="s">
        <v>166</v>
      </c>
      <c r="B125" s="44" t="s">
        <v>167</v>
      </c>
      <c r="C125" s="111">
        <v>100</v>
      </c>
      <c r="D125" s="113" t="s">
        <v>77</v>
      </c>
      <c r="E125" s="114"/>
      <c r="F125" s="115"/>
      <c r="G125" s="116">
        <f>SUM(E125,F125)*C125</f>
        <v>0</v>
      </c>
    </row>
    <row r="126" spans="1:7" x14ac:dyDescent="0.2">
      <c r="A126" s="112" t="s">
        <v>168</v>
      </c>
      <c r="B126" s="44" t="s">
        <v>169</v>
      </c>
      <c r="C126" s="111">
        <v>5</v>
      </c>
      <c r="D126" s="113" t="s">
        <v>77</v>
      </c>
      <c r="E126" s="114"/>
      <c r="F126" s="115"/>
      <c r="G126" s="116">
        <f>SUM(E126,F126)*C126</f>
        <v>0</v>
      </c>
    </row>
    <row r="127" spans="1:7" x14ac:dyDescent="0.2">
      <c r="A127" s="112" t="s">
        <v>170</v>
      </c>
      <c r="B127" s="44" t="s">
        <v>144</v>
      </c>
      <c r="C127" s="111">
        <v>4</v>
      </c>
      <c r="D127" s="113" t="s">
        <v>77</v>
      </c>
      <c r="E127" s="114"/>
      <c r="F127" s="115"/>
      <c r="G127" s="116">
        <f>SUM(E127,F127)*C127</f>
        <v>0</v>
      </c>
    </row>
    <row r="128" spans="1:7" x14ac:dyDescent="0.2">
      <c r="A128" s="112" t="s">
        <v>171</v>
      </c>
      <c r="B128" s="44" t="s">
        <v>145</v>
      </c>
      <c r="C128" s="111">
        <v>2</v>
      </c>
      <c r="D128" s="113" t="s">
        <v>77</v>
      </c>
      <c r="E128" s="114"/>
      <c r="F128" s="115"/>
      <c r="G128" s="116">
        <f>SUM(E128,F128)*C128</f>
        <v>0</v>
      </c>
    </row>
    <row r="129" spans="1:7" x14ac:dyDescent="0.2">
      <c r="A129" s="112" t="s">
        <v>172</v>
      </c>
      <c r="B129" s="44" t="s">
        <v>146</v>
      </c>
      <c r="C129" s="111">
        <v>1</v>
      </c>
      <c r="D129" s="113" t="s">
        <v>77</v>
      </c>
      <c r="E129" s="114"/>
      <c r="F129" s="115"/>
      <c r="G129" s="116">
        <f t="shared" ref="G129" si="12">SUM(E129:F129)*C129</f>
        <v>0</v>
      </c>
    </row>
    <row r="130" spans="1:7" ht="25.5" x14ac:dyDescent="0.2">
      <c r="A130" s="112" t="s">
        <v>209</v>
      </c>
      <c r="B130" s="44" t="s">
        <v>147</v>
      </c>
      <c r="C130" s="111">
        <v>1</v>
      </c>
      <c r="D130" s="113" t="s">
        <v>77</v>
      </c>
      <c r="E130" s="114"/>
      <c r="F130" s="115"/>
      <c r="G130" s="116">
        <f>SUM(E130:F130)*C130</f>
        <v>0</v>
      </c>
    </row>
    <row r="131" spans="1:7" x14ac:dyDescent="0.2">
      <c r="A131" s="120">
        <v>5</v>
      </c>
      <c r="B131" s="121" t="s">
        <v>298</v>
      </c>
      <c r="C131" s="111"/>
      <c r="D131" s="122"/>
      <c r="E131" s="119"/>
      <c r="F131" s="91"/>
      <c r="G131" s="45"/>
    </row>
    <row r="132" spans="1:7" ht="25.5" x14ac:dyDescent="0.2">
      <c r="A132" s="112" t="s">
        <v>31</v>
      </c>
      <c r="B132" s="44" t="s">
        <v>308</v>
      </c>
      <c r="C132" s="111">
        <v>100</v>
      </c>
      <c r="D132" s="113" t="s">
        <v>111</v>
      </c>
      <c r="E132" s="114"/>
      <c r="F132" s="115"/>
      <c r="G132" s="116">
        <f>SUM(E132,F132)*C132</f>
        <v>0</v>
      </c>
    </row>
    <row r="133" spans="1:7" x14ac:dyDescent="0.2">
      <c r="A133" s="112" t="s">
        <v>33</v>
      </c>
      <c r="B133" s="44" t="s">
        <v>215</v>
      </c>
      <c r="C133" s="111">
        <v>100</v>
      </c>
      <c r="D133" s="113" t="s">
        <v>111</v>
      </c>
      <c r="E133" s="114"/>
      <c r="F133" s="115"/>
      <c r="G133" s="116">
        <f>SUM(E133,F133)*C133</f>
        <v>0</v>
      </c>
    </row>
    <row r="134" spans="1:7" ht="38.25" x14ac:dyDescent="0.2">
      <c r="A134" s="112" t="s">
        <v>35</v>
      </c>
      <c r="B134" s="44" t="s">
        <v>216</v>
      </c>
      <c r="C134" s="111">
        <v>4</v>
      </c>
      <c r="D134" s="113" t="s">
        <v>77</v>
      </c>
      <c r="E134" s="114"/>
      <c r="F134" s="115"/>
      <c r="G134" s="116">
        <f t="shared" ref="G134" si="13">SUM(E134:F134)*C134</f>
        <v>0</v>
      </c>
    </row>
    <row r="135" spans="1:7" x14ac:dyDescent="0.2">
      <c r="A135" s="112" t="s">
        <v>37</v>
      </c>
      <c r="B135" s="44" t="s">
        <v>113</v>
      </c>
      <c r="C135" s="111">
        <v>6</v>
      </c>
      <c r="D135" s="113" t="s">
        <v>111</v>
      </c>
      <c r="E135" s="114"/>
      <c r="F135" s="115"/>
      <c r="G135" s="116">
        <f t="shared" ref="G135:G141" si="14">SUM(E135,F135)*C135</f>
        <v>0</v>
      </c>
    </row>
    <row r="136" spans="1:7" x14ac:dyDescent="0.2">
      <c r="A136" s="112" t="s">
        <v>190</v>
      </c>
      <c r="B136" s="44" t="s">
        <v>115</v>
      </c>
      <c r="C136" s="111">
        <v>4</v>
      </c>
      <c r="D136" s="113" t="s">
        <v>77</v>
      </c>
      <c r="E136" s="114"/>
      <c r="F136" s="115"/>
      <c r="G136" s="116">
        <f t="shared" si="14"/>
        <v>0</v>
      </c>
    </row>
    <row r="137" spans="1:7" x14ac:dyDescent="0.2">
      <c r="A137" s="112" t="s">
        <v>191</v>
      </c>
      <c r="B137" s="44" t="s">
        <v>217</v>
      </c>
      <c r="C137" s="111">
        <v>2</v>
      </c>
      <c r="D137" s="113" t="s">
        <v>77</v>
      </c>
      <c r="E137" s="114"/>
      <c r="F137" s="115"/>
      <c r="G137" s="116">
        <f t="shared" si="14"/>
        <v>0</v>
      </c>
    </row>
    <row r="138" spans="1:7" x14ac:dyDescent="0.2">
      <c r="A138" s="112" t="s">
        <v>192</v>
      </c>
      <c r="B138" s="44" t="s">
        <v>218</v>
      </c>
      <c r="C138" s="111">
        <v>2</v>
      </c>
      <c r="D138" s="113" t="s">
        <v>77</v>
      </c>
      <c r="E138" s="114"/>
      <c r="F138" s="115"/>
      <c r="G138" s="116">
        <f t="shared" si="14"/>
        <v>0</v>
      </c>
    </row>
    <row r="139" spans="1:7" x14ac:dyDescent="0.2">
      <c r="A139" s="112" t="s">
        <v>193</v>
      </c>
      <c r="B139" s="44" t="s">
        <v>219</v>
      </c>
      <c r="C139" s="111">
        <v>1</v>
      </c>
      <c r="D139" s="113" t="s">
        <v>77</v>
      </c>
      <c r="E139" s="114"/>
      <c r="F139" s="115"/>
      <c r="G139" s="116">
        <f t="shared" si="14"/>
        <v>0</v>
      </c>
    </row>
    <row r="140" spans="1:7" x14ac:dyDescent="0.2">
      <c r="A140" s="112" t="s">
        <v>194</v>
      </c>
      <c r="B140" s="44" t="s">
        <v>220</v>
      </c>
      <c r="C140" s="111">
        <v>3</v>
      </c>
      <c r="D140" s="113" t="s">
        <v>77</v>
      </c>
      <c r="E140" s="114"/>
      <c r="F140" s="115"/>
      <c r="G140" s="116">
        <f t="shared" si="14"/>
        <v>0</v>
      </c>
    </row>
    <row r="141" spans="1:7" x14ac:dyDescent="0.2">
      <c r="A141" s="112" t="s">
        <v>195</v>
      </c>
      <c r="B141" s="44" t="s">
        <v>221</v>
      </c>
      <c r="C141" s="111">
        <v>1</v>
      </c>
      <c r="D141" s="113" t="s">
        <v>77</v>
      </c>
      <c r="E141" s="114"/>
      <c r="F141" s="115"/>
      <c r="G141" s="116">
        <f t="shared" si="14"/>
        <v>0</v>
      </c>
    </row>
    <row r="142" spans="1:7" x14ac:dyDescent="0.2">
      <c r="A142" s="112" t="s">
        <v>196</v>
      </c>
      <c r="B142" s="44" t="s">
        <v>222</v>
      </c>
      <c r="C142" s="111">
        <v>4</v>
      </c>
      <c r="D142" s="113" t="s">
        <v>77</v>
      </c>
      <c r="E142" s="114"/>
      <c r="F142" s="115"/>
      <c r="G142" s="116">
        <f t="shared" ref="G142:G152" si="15">SUM(E142:F142)*C142</f>
        <v>0</v>
      </c>
    </row>
    <row r="143" spans="1:7" ht="25.5" x14ac:dyDescent="0.2">
      <c r="A143" s="112" t="s">
        <v>197</v>
      </c>
      <c r="B143" s="44" t="s">
        <v>223</v>
      </c>
      <c r="C143" s="111">
        <v>1</v>
      </c>
      <c r="D143" s="113" t="s">
        <v>77</v>
      </c>
      <c r="E143" s="114"/>
      <c r="F143" s="115"/>
      <c r="G143" s="116">
        <f t="shared" si="15"/>
        <v>0</v>
      </c>
    </row>
    <row r="144" spans="1:7" ht="38.25" x14ac:dyDescent="0.2">
      <c r="A144" s="112" t="s">
        <v>246</v>
      </c>
      <c r="B144" s="44" t="s">
        <v>224</v>
      </c>
      <c r="C144" s="111">
        <v>1</v>
      </c>
      <c r="D144" s="113" t="s">
        <v>77</v>
      </c>
      <c r="E144" s="114"/>
      <c r="F144" s="115"/>
      <c r="G144" s="116">
        <f t="shared" si="15"/>
        <v>0</v>
      </c>
    </row>
    <row r="145" spans="1:7" x14ac:dyDescent="0.2">
      <c r="A145" s="112" t="s">
        <v>247</v>
      </c>
      <c r="B145" s="44" t="s">
        <v>225</v>
      </c>
      <c r="C145" s="111">
        <v>1</v>
      </c>
      <c r="D145" s="113" t="s">
        <v>77</v>
      </c>
      <c r="E145" s="114"/>
      <c r="F145" s="115"/>
      <c r="G145" s="116">
        <f t="shared" si="15"/>
        <v>0</v>
      </c>
    </row>
    <row r="146" spans="1:7" ht="25.5" x14ac:dyDescent="0.2">
      <c r="A146" s="112" t="s">
        <v>248</v>
      </c>
      <c r="B146" s="44" t="s">
        <v>226</v>
      </c>
      <c r="C146" s="111">
        <v>1</v>
      </c>
      <c r="D146" s="113" t="s">
        <v>77</v>
      </c>
      <c r="E146" s="114"/>
      <c r="F146" s="115"/>
      <c r="G146" s="116">
        <f t="shared" si="15"/>
        <v>0</v>
      </c>
    </row>
    <row r="147" spans="1:7" x14ac:dyDescent="0.2">
      <c r="A147" s="112" t="s">
        <v>249</v>
      </c>
      <c r="B147" s="44" t="s">
        <v>227</v>
      </c>
      <c r="C147" s="111">
        <v>50</v>
      </c>
      <c r="D147" s="113" t="s">
        <v>111</v>
      </c>
      <c r="E147" s="114"/>
      <c r="F147" s="115"/>
      <c r="G147" s="116">
        <f t="shared" si="15"/>
        <v>0</v>
      </c>
    </row>
    <row r="148" spans="1:7" x14ac:dyDescent="0.2">
      <c r="A148" s="112" t="s">
        <v>250</v>
      </c>
      <c r="B148" s="44" t="s">
        <v>228</v>
      </c>
      <c r="C148" s="111">
        <v>2</v>
      </c>
      <c r="D148" s="113" t="s">
        <v>77</v>
      </c>
      <c r="E148" s="114"/>
      <c r="F148" s="115"/>
      <c r="G148" s="116">
        <f t="shared" si="15"/>
        <v>0</v>
      </c>
    </row>
    <row r="149" spans="1:7" x14ac:dyDescent="0.2">
      <c r="A149" s="112" t="s">
        <v>251</v>
      </c>
      <c r="B149" s="44" t="s">
        <v>229</v>
      </c>
      <c r="C149" s="111">
        <v>35</v>
      </c>
      <c r="D149" s="113" t="s">
        <v>77</v>
      </c>
      <c r="E149" s="114"/>
      <c r="F149" s="91" t="s">
        <v>132</v>
      </c>
      <c r="G149" s="116">
        <f t="shared" si="15"/>
        <v>0</v>
      </c>
    </row>
    <row r="150" spans="1:7" x14ac:dyDescent="0.2">
      <c r="A150" s="112" t="s">
        <v>252</v>
      </c>
      <c r="B150" s="44" t="s">
        <v>230</v>
      </c>
      <c r="C150" s="111">
        <v>24</v>
      </c>
      <c r="D150" s="113" t="s">
        <v>77</v>
      </c>
      <c r="E150" s="114"/>
      <c r="F150" s="91" t="s">
        <v>132</v>
      </c>
      <c r="G150" s="116">
        <f t="shared" si="15"/>
        <v>0</v>
      </c>
    </row>
    <row r="151" spans="1:7" ht="25.5" x14ac:dyDescent="0.2">
      <c r="A151" s="112" t="s">
        <v>253</v>
      </c>
      <c r="B151" s="44" t="s">
        <v>231</v>
      </c>
      <c r="C151" s="111">
        <v>6</v>
      </c>
      <c r="D151" s="113" t="s">
        <v>77</v>
      </c>
      <c r="E151" s="114"/>
      <c r="F151" s="91" t="s">
        <v>132</v>
      </c>
      <c r="G151" s="116">
        <f t="shared" si="15"/>
        <v>0</v>
      </c>
    </row>
    <row r="152" spans="1:7" x14ac:dyDescent="0.2">
      <c r="A152" s="112" t="s">
        <v>254</v>
      </c>
      <c r="B152" s="44" t="s">
        <v>232</v>
      </c>
      <c r="C152" s="111">
        <v>1</v>
      </c>
      <c r="D152" s="113" t="s">
        <v>77</v>
      </c>
      <c r="E152" s="114"/>
      <c r="F152" s="115"/>
      <c r="G152" s="116">
        <f t="shared" si="15"/>
        <v>0</v>
      </c>
    </row>
    <row r="153" spans="1:7" x14ac:dyDescent="0.2">
      <c r="A153" s="112" t="s">
        <v>303</v>
      </c>
      <c r="B153" s="44" t="s">
        <v>309</v>
      </c>
      <c r="C153" s="152">
        <v>50</v>
      </c>
      <c r="D153" s="153" t="s">
        <v>111</v>
      </c>
      <c r="E153" s="138"/>
      <c r="F153" s="138"/>
      <c r="G153" s="154">
        <f t="shared" ref="G153:G157" si="16">SUM(E153:F153)*C153</f>
        <v>0</v>
      </c>
    </row>
    <row r="154" spans="1:7" x14ac:dyDescent="0.2">
      <c r="A154" s="112" t="s">
        <v>304</v>
      </c>
      <c r="B154" s="44" t="s">
        <v>299</v>
      </c>
      <c r="C154" s="152">
        <v>10</v>
      </c>
      <c r="D154" s="113" t="s">
        <v>77</v>
      </c>
      <c r="E154" s="138"/>
      <c r="F154" s="138"/>
      <c r="G154" s="154">
        <f t="shared" si="16"/>
        <v>0</v>
      </c>
    </row>
    <row r="155" spans="1:7" x14ac:dyDescent="0.2">
      <c r="A155" s="112" t="s">
        <v>305</v>
      </c>
      <c r="B155" s="44" t="s">
        <v>300</v>
      </c>
      <c r="C155" s="152">
        <v>6</v>
      </c>
      <c r="D155" s="113" t="s">
        <v>77</v>
      </c>
      <c r="E155" s="138"/>
      <c r="F155" s="138"/>
      <c r="G155" s="154">
        <f t="shared" si="16"/>
        <v>0</v>
      </c>
    </row>
    <row r="156" spans="1:7" x14ac:dyDescent="0.2">
      <c r="A156" s="112" t="s">
        <v>306</v>
      </c>
      <c r="B156" s="44" t="s">
        <v>301</v>
      </c>
      <c r="C156" s="152">
        <v>10</v>
      </c>
      <c r="D156" s="113" t="s">
        <v>77</v>
      </c>
      <c r="E156" s="138"/>
      <c r="F156" s="138"/>
      <c r="G156" s="154">
        <f t="shared" si="16"/>
        <v>0</v>
      </c>
    </row>
    <row r="157" spans="1:7" x14ac:dyDescent="0.2">
      <c r="A157" s="112" t="s">
        <v>307</v>
      </c>
      <c r="B157" s="44" t="s">
        <v>302</v>
      </c>
      <c r="C157" s="152">
        <v>6</v>
      </c>
      <c r="D157" s="113" t="s">
        <v>77</v>
      </c>
      <c r="E157" s="138"/>
      <c r="F157" s="138"/>
      <c r="G157" s="154">
        <f t="shared" si="16"/>
        <v>0</v>
      </c>
    </row>
    <row r="158" spans="1:7" x14ac:dyDescent="0.2">
      <c r="A158" s="120">
        <v>6</v>
      </c>
      <c r="B158" s="121" t="s">
        <v>255</v>
      </c>
      <c r="C158" s="111"/>
      <c r="D158" s="122"/>
      <c r="E158" s="119"/>
      <c r="F158" s="91"/>
      <c r="G158" s="45"/>
    </row>
    <row r="159" spans="1:7" x14ac:dyDescent="0.2">
      <c r="A159" s="112" t="s">
        <v>94</v>
      </c>
      <c r="B159" s="44" t="s">
        <v>377</v>
      </c>
      <c r="C159" s="111">
        <v>22</v>
      </c>
      <c r="D159" s="113" t="s">
        <v>111</v>
      </c>
      <c r="E159" s="114"/>
      <c r="F159" s="115"/>
      <c r="G159" s="116">
        <f t="shared" ref="G159:G165" si="17">SUM(E159:F159)*C159</f>
        <v>0</v>
      </c>
    </row>
    <row r="160" spans="1:7" x14ac:dyDescent="0.2">
      <c r="A160" s="112" t="s">
        <v>96</v>
      </c>
      <c r="B160" s="44" t="s">
        <v>378</v>
      </c>
      <c r="C160" s="111">
        <v>7</v>
      </c>
      <c r="D160" s="113" t="s">
        <v>77</v>
      </c>
      <c r="E160" s="114"/>
      <c r="F160" s="115"/>
      <c r="G160" s="116">
        <f t="shared" si="17"/>
        <v>0</v>
      </c>
    </row>
    <row r="161" spans="1:7" x14ac:dyDescent="0.2">
      <c r="A161" s="112" t="s">
        <v>98</v>
      </c>
      <c r="B161" s="44" t="s">
        <v>379</v>
      </c>
      <c r="C161" s="111">
        <v>7</v>
      </c>
      <c r="D161" s="113" t="s">
        <v>111</v>
      </c>
      <c r="E161" s="114"/>
      <c r="F161" s="115"/>
      <c r="G161" s="116">
        <f t="shared" si="17"/>
        <v>0</v>
      </c>
    </row>
    <row r="162" spans="1:7" x14ac:dyDescent="0.2">
      <c r="A162" s="112" t="s">
        <v>114</v>
      </c>
      <c r="B162" s="44" t="s">
        <v>115</v>
      </c>
      <c r="C162" s="111">
        <v>7</v>
      </c>
      <c r="D162" s="113" t="s">
        <v>77</v>
      </c>
      <c r="E162" s="114"/>
      <c r="F162" s="115"/>
      <c r="G162" s="116">
        <f t="shared" si="17"/>
        <v>0</v>
      </c>
    </row>
    <row r="163" spans="1:7" x14ac:dyDescent="0.2">
      <c r="A163" s="112" t="s">
        <v>116</v>
      </c>
      <c r="B163" s="44" t="s">
        <v>233</v>
      </c>
      <c r="C163" s="111">
        <v>200</v>
      </c>
      <c r="D163" s="113" t="s">
        <v>111</v>
      </c>
      <c r="E163" s="114"/>
      <c r="F163" s="115"/>
      <c r="G163" s="116">
        <f t="shared" si="17"/>
        <v>0</v>
      </c>
    </row>
    <row r="164" spans="1:7" x14ac:dyDescent="0.2">
      <c r="A164" s="112" t="s">
        <v>118</v>
      </c>
      <c r="B164" s="44" t="s">
        <v>234</v>
      </c>
      <c r="C164" s="111">
        <v>1000</v>
      </c>
      <c r="D164" s="113" t="s">
        <v>111</v>
      </c>
      <c r="E164" s="114"/>
      <c r="F164" s="115"/>
      <c r="G164" s="116">
        <f t="shared" si="17"/>
        <v>0</v>
      </c>
    </row>
    <row r="165" spans="1:7" x14ac:dyDescent="0.2">
      <c r="A165" s="112" t="s">
        <v>120</v>
      </c>
      <c r="B165" s="44" t="s">
        <v>113</v>
      </c>
      <c r="C165" s="111">
        <v>12</v>
      </c>
      <c r="D165" s="113" t="s">
        <v>111</v>
      </c>
      <c r="E165" s="114"/>
      <c r="F165" s="115"/>
      <c r="G165" s="116">
        <f t="shared" si="17"/>
        <v>0</v>
      </c>
    </row>
    <row r="166" spans="1:7" x14ac:dyDescent="0.2">
      <c r="A166" s="112" t="s">
        <v>122</v>
      </c>
      <c r="B166" s="44" t="s">
        <v>235</v>
      </c>
      <c r="C166" s="111">
        <v>4</v>
      </c>
      <c r="D166" s="113" t="s">
        <v>77</v>
      </c>
      <c r="E166" s="114"/>
      <c r="F166" s="115"/>
      <c r="G166" s="116">
        <f>(E166+F166)*C166</f>
        <v>0</v>
      </c>
    </row>
    <row r="167" spans="1:7" ht="38.25" x14ac:dyDescent="0.2">
      <c r="A167" s="112" t="s">
        <v>257</v>
      </c>
      <c r="B167" s="44" t="s">
        <v>256</v>
      </c>
      <c r="C167" s="111">
        <v>14</v>
      </c>
      <c r="D167" s="113" t="s">
        <v>77</v>
      </c>
      <c r="E167" s="114"/>
      <c r="F167" s="115"/>
      <c r="G167" s="116">
        <f>SUM(E167:F167)*C167</f>
        <v>0</v>
      </c>
    </row>
    <row r="168" spans="1:7" ht="38.25" x14ac:dyDescent="0.2">
      <c r="A168" s="112" t="s">
        <v>258</v>
      </c>
      <c r="B168" s="44" t="s">
        <v>236</v>
      </c>
      <c r="C168" s="111">
        <v>2</v>
      </c>
      <c r="D168" s="113" t="s">
        <v>77</v>
      </c>
      <c r="E168" s="114"/>
      <c r="F168" s="115"/>
      <c r="G168" s="116">
        <f>SUM(E168:F168)*C168</f>
        <v>0</v>
      </c>
    </row>
    <row r="169" spans="1:7" ht="38.25" x14ac:dyDescent="0.2">
      <c r="A169" s="112" t="s">
        <v>259</v>
      </c>
      <c r="B169" s="44" t="s">
        <v>237</v>
      </c>
      <c r="C169" s="111">
        <v>5</v>
      </c>
      <c r="D169" s="113" t="s">
        <v>77</v>
      </c>
      <c r="E169" s="114"/>
      <c r="F169" s="115"/>
      <c r="G169" s="116">
        <f>SUM(E169:F169)*C169</f>
        <v>0</v>
      </c>
    </row>
    <row r="170" spans="1:7" ht="38.25" x14ac:dyDescent="0.2">
      <c r="A170" s="112" t="s">
        <v>260</v>
      </c>
      <c r="B170" s="44" t="s">
        <v>238</v>
      </c>
      <c r="C170" s="111">
        <v>2</v>
      </c>
      <c r="D170" s="113" t="s">
        <v>77</v>
      </c>
      <c r="E170" s="114"/>
      <c r="F170" s="115"/>
      <c r="G170" s="116">
        <f>SUM(E170:F170)*C170</f>
        <v>0</v>
      </c>
    </row>
    <row r="171" spans="1:7" ht="38.25" x14ac:dyDescent="0.2">
      <c r="A171" s="112" t="s">
        <v>261</v>
      </c>
      <c r="B171" s="44" t="s">
        <v>239</v>
      </c>
      <c r="C171" s="111">
        <v>3</v>
      </c>
      <c r="D171" s="113" t="s">
        <v>77</v>
      </c>
      <c r="E171" s="114"/>
      <c r="F171" s="115"/>
      <c r="G171" s="116">
        <f>SUM(E171:F171)*C171</f>
        <v>0</v>
      </c>
    </row>
    <row r="172" spans="1:7" x14ac:dyDescent="0.2">
      <c r="A172" s="112" t="s">
        <v>262</v>
      </c>
      <c r="B172" s="44" t="s">
        <v>240</v>
      </c>
      <c r="C172" s="111">
        <v>7</v>
      </c>
      <c r="D172" s="113" t="s">
        <v>77</v>
      </c>
      <c r="E172" s="114"/>
      <c r="F172" s="115"/>
      <c r="G172" s="116">
        <f>(E172+F172)*C172</f>
        <v>0</v>
      </c>
    </row>
    <row r="173" spans="1:7" x14ac:dyDescent="0.2">
      <c r="A173" s="112" t="s">
        <v>263</v>
      </c>
      <c r="B173" s="44" t="s">
        <v>241</v>
      </c>
      <c r="C173" s="111">
        <v>7</v>
      </c>
      <c r="D173" s="113" t="s">
        <v>77</v>
      </c>
      <c r="E173" s="114"/>
      <c r="F173" s="115"/>
      <c r="G173" s="116">
        <f>(E173+F173)*C173</f>
        <v>0</v>
      </c>
    </row>
    <row r="174" spans="1:7" x14ac:dyDescent="0.2">
      <c r="A174" s="112" t="s">
        <v>264</v>
      </c>
      <c r="B174" s="44" t="s">
        <v>242</v>
      </c>
      <c r="C174" s="111">
        <v>22</v>
      </c>
      <c r="D174" s="113" t="s">
        <v>111</v>
      </c>
      <c r="E174" s="114"/>
      <c r="F174" s="115"/>
      <c r="G174" s="116">
        <f>SUM(E174:F174)*C174</f>
        <v>0</v>
      </c>
    </row>
    <row r="175" spans="1:7" x14ac:dyDescent="0.2">
      <c r="A175" s="112" t="s">
        <v>265</v>
      </c>
      <c r="B175" s="44" t="s">
        <v>243</v>
      </c>
      <c r="C175" s="111">
        <v>7</v>
      </c>
      <c r="D175" s="113" t="s">
        <v>77</v>
      </c>
      <c r="E175" s="114"/>
      <c r="F175" s="115"/>
      <c r="G175" s="116">
        <f>SUM(E175:F175)*C175</f>
        <v>0</v>
      </c>
    </row>
    <row r="176" spans="1:7" x14ac:dyDescent="0.2">
      <c r="A176" s="112" t="s">
        <v>266</v>
      </c>
      <c r="B176" s="44" t="s">
        <v>244</v>
      </c>
      <c r="C176" s="111">
        <v>7</v>
      </c>
      <c r="D176" s="113" t="s">
        <v>111</v>
      </c>
      <c r="E176" s="114"/>
      <c r="F176" s="91" t="s">
        <v>58</v>
      </c>
      <c r="G176" s="116">
        <f t="shared" ref="G176" si="18">SUM(E176:F176)*C176</f>
        <v>0</v>
      </c>
    </row>
    <row r="177" spans="1:7" x14ac:dyDescent="0.2">
      <c r="A177" s="112" t="s">
        <v>267</v>
      </c>
      <c r="B177" s="44" t="s">
        <v>218</v>
      </c>
      <c r="C177" s="111">
        <v>4</v>
      </c>
      <c r="D177" s="113" t="s">
        <v>77</v>
      </c>
      <c r="E177" s="114"/>
      <c r="F177" s="115"/>
      <c r="G177" s="116">
        <f>SUM(E177:F177)*C177</f>
        <v>0</v>
      </c>
    </row>
    <row r="178" spans="1:7" x14ac:dyDescent="0.2">
      <c r="A178" s="112" t="s">
        <v>268</v>
      </c>
      <c r="B178" s="44" t="s">
        <v>245</v>
      </c>
      <c r="C178" s="111">
        <v>7</v>
      </c>
      <c r="D178" s="113" t="s">
        <v>111</v>
      </c>
      <c r="E178" s="114"/>
      <c r="F178" s="115"/>
      <c r="G178" s="116">
        <f>SUM(E178:F178)*C178</f>
        <v>0</v>
      </c>
    </row>
    <row r="179" spans="1:7" x14ac:dyDescent="0.2">
      <c r="A179" s="120">
        <v>7</v>
      </c>
      <c r="B179" s="121" t="s">
        <v>201</v>
      </c>
      <c r="C179" s="111"/>
      <c r="D179" s="122"/>
      <c r="E179" s="119"/>
      <c r="F179" s="91"/>
      <c r="G179" s="45"/>
    </row>
    <row r="180" spans="1:7" ht="25.5" x14ac:dyDescent="0.2">
      <c r="A180" s="112" t="s">
        <v>100</v>
      </c>
      <c r="B180" s="133" t="s">
        <v>212</v>
      </c>
      <c r="C180" s="132">
        <v>1</v>
      </c>
      <c r="D180" s="134" t="s">
        <v>77</v>
      </c>
      <c r="E180" s="135"/>
      <c r="F180" s="136"/>
      <c r="G180" s="137">
        <f t="shared" ref="G180:G191" si="19">SUM(E180:F180)*C180</f>
        <v>0</v>
      </c>
    </row>
    <row r="181" spans="1:7" ht="25.5" x14ac:dyDescent="0.2">
      <c r="A181" s="112" t="s">
        <v>269</v>
      </c>
      <c r="B181" s="133" t="s">
        <v>213</v>
      </c>
      <c r="C181" s="132">
        <v>5</v>
      </c>
      <c r="D181" s="134" t="s">
        <v>77</v>
      </c>
      <c r="E181" s="135"/>
      <c r="F181" s="136"/>
      <c r="G181" s="137">
        <f t="shared" si="19"/>
        <v>0</v>
      </c>
    </row>
    <row r="182" spans="1:7" x14ac:dyDescent="0.2">
      <c r="A182" s="112" t="s">
        <v>270</v>
      </c>
      <c r="B182" s="44" t="s">
        <v>202</v>
      </c>
      <c r="C182" s="111">
        <v>2</v>
      </c>
      <c r="D182" s="113" t="s">
        <v>77</v>
      </c>
      <c r="E182" s="114"/>
      <c r="F182" s="115"/>
      <c r="G182" s="116">
        <f t="shared" si="19"/>
        <v>0</v>
      </c>
    </row>
    <row r="183" spans="1:7" x14ac:dyDescent="0.2">
      <c r="A183" s="112" t="s">
        <v>271</v>
      </c>
      <c r="B183" s="44" t="s">
        <v>203</v>
      </c>
      <c r="C183" s="111">
        <v>1</v>
      </c>
      <c r="D183" s="113" t="s">
        <v>77</v>
      </c>
      <c r="E183" s="114"/>
      <c r="F183" s="115"/>
      <c r="G183" s="116">
        <f t="shared" si="19"/>
        <v>0</v>
      </c>
    </row>
    <row r="184" spans="1:7" x14ac:dyDescent="0.2">
      <c r="A184" s="112" t="s">
        <v>272</v>
      </c>
      <c r="B184" s="133" t="s">
        <v>167</v>
      </c>
      <c r="C184" s="132">
        <v>200</v>
      </c>
      <c r="D184" s="134" t="s">
        <v>111</v>
      </c>
      <c r="E184" s="135"/>
      <c r="F184" s="136"/>
      <c r="G184" s="137">
        <f t="shared" si="19"/>
        <v>0</v>
      </c>
    </row>
    <row r="185" spans="1:7" x14ac:dyDescent="0.2">
      <c r="A185" s="112" t="s">
        <v>273</v>
      </c>
      <c r="B185" s="133" t="s">
        <v>204</v>
      </c>
      <c r="C185" s="132">
        <v>6</v>
      </c>
      <c r="D185" s="134" t="s">
        <v>111</v>
      </c>
      <c r="E185" s="135"/>
      <c r="F185" s="136"/>
      <c r="G185" s="137">
        <f>SUM(E185:F185)*C185</f>
        <v>0</v>
      </c>
    </row>
    <row r="186" spans="1:7" ht="25.5" x14ac:dyDescent="0.2">
      <c r="A186" s="112" t="s">
        <v>274</v>
      </c>
      <c r="B186" s="133" t="s">
        <v>211</v>
      </c>
      <c r="C186" s="132">
        <v>5</v>
      </c>
      <c r="D186" s="134" t="s">
        <v>77</v>
      </c>
      <c r="E186" s="135"/>
      <c r="F186" s="136"/>
      <c r="G186" s="137">
        <f>SUM(E186:F186)*C186</f>
        <v>0</v>
      </c>
    </row>
    <row r="187" spans="1:7" x14ac:dyDescent="0.2">
      <c r="A187" s="112" t="s">
        <v>275</v>
      </c>
      <c r="B187" s="133" t="s">
        <v>205</v>
      </c>
      <c r="C187" s="132">
        <v>5</v>
      </c>
      <c r="D187" s="134" t="s">
        <v>77</v>
      </c>
      <c r="E187" s="135"/>
      <c r="F187" s="136"/>
      <c r="G187" s="137">
        <f>SUM(E187,F187)*C187</f>
        <v>0</v>
      </c>
    </row>
    <row r="188" spans="1:7" x14ac:dyDescent="0.2">
      <c r="A188" s="112" t="s">
        <v>276</v>
      </c>
      <c r="B188" s="44" t="s">
        <v>206</v>
      </c>
      <c r="C188" s="111">
        <v>5</v>
      </c>
      <c r="D188" s="113" t="s">
        <v>77</v>
      </c>
      <c r="E188" s="114"/>
      <c r="F188" s="115"/>
      <c r="G188" s="116">
        <f>SUM(E188:F188)*C188</f>
        <v>0</v>
      </c>
    </row>
    <row r="189" spans="1:7" x14ac:dyDescent="0.2">
      <c r="A189" s="112" t="s">
        <v>277</v>
      </c>
      <c r="B189" s="133" t="s">
        <v>207</v>
      </c>
      <c r="C189" s="132">
        <v>50</v>
      </c>
      <c r="D189" s="134" t="s">
        <v>111</v>
      </c>
      <c r="E189" s="135"/>
      <c r="F189" s="136"/>
      <c r="G189" s="137">
        <f t="shared" si="19"/>
        <v>0</v>
      </c>
    </row>
    <row r="190" spans="1:7" x14ac:dyDescent="0.2">
      <c r="A190" s="112" t="s">
        <v>278</v>
      </c>
      <c r="B190" s="133" t="s">
        <v>208</v>
      </c>
      <c r="C190" s="132">
        <v>20</v>
      </c>
      <c r="D190" s="134" t="s">
        <v>77</v>
      </c>
      <c r="E190" s="135"/>
      <c r="F190" s="136"/>
      <c r="G190" s="137">
        <f t="shared" si="19"/>
        <v>0</v>
      </c>
    </row>
    <row r="191" spans="1:7" ht="25.5" x14ac:dyDescent="0.2">
      <c r="A191" s="112" t="s">
        <v>279</v>
      </c>
      <c r="B191" s="133" t="s">
        <v>210</v>
      </c>
      <c r="C191" s="132">
        <v>3</v>
      </c>
      <c r="D191" s="134" t="s">
        <v>77</v>
      </c>
      <c r="E191" s="135"/>
      <c r="F191" s="136"/>
      <c r="G191" s="137">
        <f t="shared" si="19"/>
        <v>0</v>
      </c>
    </row>
    <row r="192" spans="1:7" x14ac:dyDescent="0.2">
      <c r="A192" s="123">
        <v>8</v>
      </c>
      <c r="B192" s="124" t="s">
        <v>137</v>
      </c>
      <c r="C192" s="125" t="s">
        <v>138</v>
      </c>
      <c r="D192" s="126"/>
      <c r="E192" s="127"/>
      <c r="F192" s="128"/>
      <c r="G192" s="129"/>
    </row>
    <row r="193" spans="1:7" x14ac:dyDescent="0.2">
      <c r="A193" s="112" t="s">
        <v>102</v>
      </c>
      <c r="B193" s="44" t="s">
        <v>139</v>
      </c>
      <c r="C193" s="130">
        <v>40</v>
      </c>
      <c r="D193" s="113" t="s">
        <v>77</v>
      </c>
      <c r="E193" s="114"/>
      <c r="F193" s="115"/>
      <c r="G193" s="116">
        <f t="shared" ref="G193:G200" si="20">SUM(E193:F193)*C193</f>
        <v>0</v>
      </c>
    </row>
    <row r="194" spans="1:7" x14ac:dyDescent="0.2">
      <c r="A194" s="112" t="s">
        <v>104</v>
      </c>
      <c r="B194" s="44" t="s">
        <v>140</v>
      </c>
      <c r="C194" s="130">
        <v>3</v>
      </c>
      <c r="D194" s="113" t="s">
        <v>77</v>
      </c>
      <c r="E194" s="119" t="s">
        <v>58</v>
      </c>
      <c r="F194" s="115"/>
      <c r="G194" s="116">
        <f t="shared" si="20"/>
        <v>0</v>
      </c>
    </row>
    <row r="195" spans="1:7" x14ac:dyDescent="0.2">
      <c r="A195" s="112" t="s">
        <v>280</v>
      </c>
      <c r="B195" s="44" t="s">
        <v>141</v>
      </c>
      <c r="C195" s="130">
        <v>1</v>
      </c>
      <c r="D195" s="113" t="s">
        <v>77</v>
      </c>
      <c r="E195" s="119" t="s">
        <v>58</v>
      </c>
      <c r="F195" s="115"/>
      <c r="G195" s="116">
        <f t="shared" ref="G195" si="21">SUM(E195:F195)*C195</f>
        <v>0</v>
      </c>
    </row>
    <row r="196" spans="1:7" x14ac:dyDescent="0.2">
      <c r="A196" s="112" t="s">
        <v>281</v>
      </c>
      <c r="B196" s="44" t="s">
        <v>142</v>
      </c>
      <c r="C196" s="130">
        <v>1</v>
      </c>
      <c r="D196" s="113" t="s">
        <v>77</v>
      </c>
      <c r="E196" s="119" t="s">
        <v>58</v>
      </c>
      <c r="F196" s="115"/>
      <c r="G196" s="116">
        <f t="shared" ref="G196" si="22">SUM(E196:F196)*C196</f>
        <v>0</v>
      </c>
    </row>
    <row r="197" spans="1:7" x14ac:dyDescent="0.2">
      <c r="A197" s="112" t="s">
        <v>282</v>
      </c>
      <c r="B197" s="44" t="s">
        <v>198</v>
      </c>
      <c r="C197" s="130">
        <v>1</v>
      </c>
      <c r="D197" s="113" t="s">
        <v>199</v>
      </c>
      <c r="E197" s="119" t="s">
        <v>58</v>
      </c>
      <c r="F197" s="115"/>
      <c r="G197" s="116">
        <f t="shared" ref="G197" si="23">SUM(E197:F197)*C197</f>
        <v>0</v>
      </c>
    </row>
    <row r="198" spans="1:7" x14ac:dyDescent="0.2">
      <c r="A198" s="112" t="s">
        <v>283</v>
      </c>
      <c r="B198" s="44" t="s">
        <v>214</v>
      </c>
      <c r="C198" s="130">
        <v>2</v>
      </c>
      <c r="D198" s="113" t="s">
        <v>77</v>
      </c>
      <c r="E198" s="119" t="s">
        <v>58</v>
      </c>
      <c r="F198" s="115"/>
      <c r="G198" s="116">
        <f t="shared" ref="G198" si="24">SUM(E198:F198)*C198</f>
        <v>0</v>
      </c>
    </row>
    <row r="199" spans="1:7" ht="38.25" x14ac:dyDescent="0.2">
      <c r="A199" s="112" t="s">
        <v>284</v>
      </c>
      <c r="B199" s="44" t="s">
        <v>286</v>
      </c>
      <c r="C199" s="130">
        <v>1</v>
      </c>
      <c r="D199" s="113" t="s">
        <v>77</v>
      </c>
      <c r="E199" s="119" t="s">
        <v>58</v>
      </c>
      <c r="F199" s="115"/>
      <c r="G199" s="116">
        <f t="shared" ref="G199" si="25">SUM(E199,F199)*C199</f>
        <v>0</v>
      </c>
    </row>
    <row r="200" spans="1:7" x14ac:dyDescent="0.2">
      <c r="A200" s="112" t="s">
        <v>285</v>
      </c>
      <c r="B200" s="44" t="s">
        <v>143</v>
      </c>
      <c r="C200" s="130">
        <v>2</v>
      </c>
      <c r="D200" s="113" t="s">
        <v>77</v>
      </c>
      <c r="E200" s="119" t="s">
        <v>58</v>
      </c>
      <c r="F200" s="115"/>
      <c r="G200" s="116">
        <f t="shared" si="20"/>
        <v>0</v>
      </c>
    </row>
    <row r="201" spans="1:7" x14ac:dyDescent="0.2">
      <c r="A201" s="112" t="s">
        <v>287</v>
      </c>
      <c r="B201" s="44" t="s">
        <v>80</v>
      </c>
      <c r="C201" s="111">
        <v>15</v>
      </c>
      <c r="D201" s="113" t="s">
        <v>77</v>
      </c>
      <c r="E201" s="114"/>
      <c r="F201" s="115"/>
      <c r="G201" s="116">
        <f>SUM(E201:F201)*C201</f>
        <v>0</v>
      </c>
    </row>
    <row r="202" spans="1:7" ht="15.75" thickBot="1" x14ac:dyDescent="0.25">
      <c r="B202" s="171" t="s">
        <v>15</v>
      </c>
      <c r="C202" s="171"/>
      <c r="D202" s="171"/>
      <c r="E202" s="92">
        <f>SUMPRODUCT(E83:E201,$C83:$C201)</f>
        <v>0</v>
      </c>
      <c r="F202" s="92">
        <f>SUMPRODUCT(F83:F201,$C83:$C201)</f>
        <v>0</v>
      </c>
      <c r="G202" s="95">
        <f>SUM(G83:G201)</f>
        <v>0</v>
      </c>
    </row>
    <row r="203" spans="1:7" ht="15.75" thickBot="1" x14ac:dyDescent="0.25">
      <c r="A203" s="94"/>
      <c r="B203" s="174" t="s">
        <v>60</v>
      </c>
      <c r="C203" s="174"/>
      <c r="D203" s="175"/>
      <c r="E203" s="93">
        <f>SUM(E69,E80,E202)</f>
        <v>0</v>
      </c>
      <c r="F203" s="93">
        <f>SUM(F69,F80,F202)</f>
        <v>0</v>
      </c>
      <c r="G203" s="94">
        <f>SUM(G69,G80,G202)</f>
        <v>0</v>
      </c>
    </row>
    <row r="204" spans="1:7" ht="15.75" thickBot="1" x14ac:dyDescent="0.25">
      <c r="A204" s="158"/>
      <c r="B204" s="166" t="s">
        <v>59</v>
      </c>
      <c r="C204" s="166"/>
      <c r="D204" s="166"/>
      <c r="E204" s="93">
        <f>TRUNC(E203*(1+$G$4),2)</f>
        <v>0</v>
      </c>
      <c r="F204" s="93">
        <f>TRUNC(F203*(1+$G$4),2)</f>
        <v>0</v>
      </c>
      <c r="G204" s="94">
        <f>TRUNC(G203*(1+$G$4),2)</f>
        <v>0</v>
      </c>
    </row>
    <row r="205" spans="1:7" x14ac:dyDescent="0.2">
      <c r="A205" s="161"/>
      <c r="B205" s="161"/>
      <c r="C205" s="161"/>
      <c r="D205" s="161"/>
      <c r="E205" s="13"/>
      <c r="F205" s="13"/>
      <c r="G205" s="13"/>
    </row>
  </sheetData>
  <sheetProtection algorithmName="SHA-512" hashValue="lxrYN5lPruJpecV9+HfalIXHgCsCysJw9IwXaz2qn/tSOCqZFVUCJtdWNuE7UtGRU6LzwqWJlbXsTBgbEijJ+w==" saltValue="bAoSdsGX3UIZJDOPnEWGnA==" spinCount="100000" sheet="1" selectLockedCells="1"/>
  <mergeCells count="30">
    <mergeCell ref="A115:A121"/>
    <mergeCell ref="G115:G121"/>
    <mergeCell ref="A1:G2"/>
    <mergeCell ref="A10:G10"/>
    <mergeCell ref="B12:B13"/>
    <mergeCell ref="D12:D13"/>
    <mergeCell ref="A7:G7"/>
    <mergeCell ref="C12:C13"/>
    <mergeCell ref="A12:A13"/>
    <mergeCell ref="E12:F12"/>
    <mergeCell ref="A4:D4"/>
    <mergeCell ref="A5:D5"/>
    <mergeCell ref="A6:D6"/>
    <mergeCell ref="E6:F6"/>
    <mergeCell ref="B204:D204"/>
    <mergeCell ref="E3:F3"/>
    <mergeCell ref="E4:F4"/>
    <mergeCell ref="E5:F5"/>
    <mergeCell ref="D8:E8"/>
    <mergeCell ref="D9:G9"/>
    <mergeCell ref="B69:D69"/>
    <mergeCell ref="B80:D80"/>
    <mergeCell ref="B202:D202"/>
    <mergeCell ref="G12:G13"/>
    <mergeCell ref="B203:D203"/>
    <mergeCell ref="C115:C121"/>
    <mergeCell ref="D115:D121"/>
    <mergeCell ref="E115:E121"/>
    <mergeCell ref="F115:F121"/>
    <mergeCell ref="A3:B3"/>
  </mergeCells>
  <conditionalFormatting sqref="F14:G14 B14 B80 B202 B69:B70 F15:F16 B16:B17 B107 B193:B195 B100:B105 B132:B142 B64">
    <cfRule type="containsText" dxfId="108" priority="1053" stopIfTrue="1" operator="containsText" text="x,xx">
      <formula>NOT(ISERROR(SEARCH("x,xx",B14)))</formula>
    </cfRule>
  </conditionalFormatting>
  <conditionalFormatting sqref="B11">
    <cfRule type="containsText" dxfId="107" priority="1032" stopIfTrue="1" operator="containsText" text="x,xx">
      <formula>NOT(ISERROR(SEARCH("x,xx",B11)))</formula>
    </cfRule>
  </conditionalFormatting>
  <conditionalFormatting sqref="F11:G11">
    <cfRule type="containsText" dxfId="106" priority="1031" stopIfTrue="1" operator="containsText" text="x,xx">
      <formula>NOT(ISERROR(SEARCH("x,xx",F11)))</formula>
    </cfRule>
  </conditionalFormatting>
  <conditionalFormatting sqref="B204">
    <cfRule type="containsText" dxfId="105" priority="1026" stopIfTrue="1" operator="containsText" text="x,xx">
      <formula>NOT(ISERROR(SEARCH("x,xx",B204)))</formula>
    </cfRule>
  </conditionalFormatting>
  <conditionalFormatting sqref="B15">
    <cfRule type="containsText" dxfId="104" priority="832" stopIfTrue="1" operator="containsText" text="x,xx">
      <formula>NOT(ISERROR(SEARCH("x,xx",B15)))</formula>
    </cfRule>
  </conditionalFormatting>
  <conditionalFormatting sqref="B203">
    <cfRule type="containsText" dxfId="103" priority="543" stopIfTrue="1" operator="containsText" text="x,xx">
      <formula>NOT(ISERROR(SEARCH("x,xx",B203)))</formula>
    </cfRule>
  </conditionalFormatting>
  <conditionalFormatting sqref="F23 B23">
    <cfRule type="containsText" dxfId="102" priority="440" stopIfTrue="1" operator="containsText" text="x,xx">
      <formula>NOT(ISERROR(SEARCH("x,xx",B23)))</formula>
    </cfRule>
  </conditionalFormatting>
  <conditionalFormatting sqref="B34">
    <cfRule type="containsText" dxfId="101" priority="428" stopIfTrue="1" operator="containsText" text="x,xx">
      <formula>NOT(ISERROR(SEARCH("x,xx",B34)))</formula>
    </cfRule>
  </conditionalFormatting>
  <conditionalFormatting sqref="F34">
    <cfRule type="containsText" dxfId="100" priority="429" stopIfTrue="1" operator="containsText" text="x,xx">
      <formula>NOT(ISERROR(SEARCH("x,xx",F34)))</formula>
    </cfRule>
  </conditionalFormatting>
  <conditionalFormatting sqref="B18 F18">
    <cfRule type="containsText" dxfId="99" priority="425" stopIfTrue="1" operator="containsText" text="x,xx">
      <formula>NOT(ISERROR(SEARCH("x,xx",B18)))</formula>
    </cfRule>
  </conditionalFormatting>
  <conditionalFormatting sqref="F24">
    <cfRule type="containsText" dxfId="98" priority="411" stopIfTrue="1" operator="containsText" text="x,xx">
      <formula>NOT(ISERROR(SEARCH("x,xx",F24)))</formula>
    </cfRule>
  </conditionalFormatting>
  <conditionalFormatting sqref="F17">
    <cfRule type="containsText" dxfId="97" priority="405" stopIfTrue="1" operator="containsText" text="x,xx">
      <formula>NOT(ISERROR(SEARCH("x,xx",F17)))</formula>
    </cfRule>
  </conditionalFormatting>
  <conditionalFormatting sqref="B201">
    <cfRule type="containsText" dxfId="96" priority="391" stopIfTrue="1" operator="containsText" text="x,xx">
      <formula>NOT(ISERROR(SEARCH("x,xx",B201)))</formula>
    </cfRule>
  </conditionalFormatting>
  <conditionalFormatting sqref="B24">
    <cfRule type="containsText" dxfId="95" priority="364" stopIfTrue="1" operator="containsText" text="x,xx">
      <formula>NOT(ISERROR(SEARCH("x,xx",B24)))</formula>
    </cfRule>
  </conditionalFormatting>
  <conditionalFormatting sqref="B58:B60">
    <cfRule type="containsText" dxfId="94" priority="303" stopIfTrue="1" operator="containsText" text="x,xx">
      <formula>NOT(ISERROR(SEARCH("x,xx",B58)))</formula>
    </cfRule>
  </conditionalFormatting>
  <conditionalFormatting sqref="B68">
    <cfRule type="containsText" dxfId="93" priority="291" stopIfTrue="1" operator="containsText" text="x,xx">
      <formula>NOT(ISERROR(SEARCH("x,xx",B68)))</formula>
    </cfRule>
  </conditionalFormatting>
  <conditionalFormatting sqref="F25 B25">
    <cfRule type="containsText" dxfId="92" priority="288" stopIfTrue="1" operator="containsText" text="x,xx">
      <formula>NOT(ISERROR(SEARCH("x,xx",B25)))</formula>
    </cfRule>
  </conditionalFormatting>
  <conditionalFormatting sqref="B67">
    <cfRule type="containsText" dxfId="91" priority="295" stopIfTrue="1" operator="containsText" text="x,xx">
      <formula>NOT(ISERROR(SEARCH("x,xx",B67)))</formula>
    </cfRule>
  </conditionalFormatting>
  <conditionalFormatting sqref="B20:B22">
    <cfRule type="containsText" dxfId="90" priority="315" stopIfTrue="1" operator="containsText" text="x,xx">
      <formula>NOT(ISERROR(SEARCH("x,xx",B20)))</formula>
    </cfRule>
  </conditionalFormatting>
  <conditionalFormatting sqref="B31:B33">
    <cfRule type="containsText" dxfId="89" priority="307" stopIfTrue="1" operator="containsText" text="x,xx">
      <formula>NOT(ISERROR(SEARCH("x,xx",B31)))</formula>
    </cfRule>
  </conditionalFormatting>
  <conditionalFormatting sqref="F66 B66">
    <cfRule type="containsText" dxfId="88" priority="281" stopIfTrue="1" operator="containsText" text="x,xx">
      <formula>NOT(ISERROR(SEARCH("x,xx",B66)))</formula>
    </cfRule>
  </conditionalFormatting>
  <conditionalFormatting sqref="F35 B35">
    <cfRule type="containsText" dxfId="87" priority="283" stopIfTrue="1" operator="containsText" text="x,xx">
      <formula>NOT(ISERROR(SEARCH("x,xx",B35)))</formula>
    </cfRule>
  </conditionalFormatting>
  <conditionalFormatting sqref="F61 B61">
    <cfRule type="containsText" dxfId="86" priority="282" stopIfTrue="1" operator="containsText" text="x,xx">
      <formula>NOT(ISERROR(SEARCH("x,xx",B61)))</formula>
    </cfRule>
  </conditionalFormatting>
  <conditionalFormatting sqref="F30 B30">
    <cfRule type="containsText" dxfId="85" priority="284" stopIfTrue="1" operator="containsText" text="x,xx">
      <formula>NOT(ISERROR(SEARCH("x,xx",B30)))</formula>
    </cfRule>
  </conditionalFormatting>
  <conditionalFormatting sqref="F19 B19">
    <cfRule type="containsText" dxfId="84" priority="262" stopIfTrue="1" operator="containsText" text="x,xx">
      <formula>NOT(ISERROR(SEARCH("x,xx",B19)))</formula>
    </cfRule>
  </conditionalFormatting>
  <conditionalFormatting sqref="B85:B88 B90:B91">
    <cfRule type="containsText" dxfId="83" priority="254" stopIfTrue="1" operator="containsText" text="x,xx">
      <formula>NOT(ISERROR(SEARCH("x,xx",B85)))</formula>
    </cfRule>
  </conditionalFormatting>
  <conditionalFormatting sqref="B82">
    <cfRule type="containsText" dxfId="82" priority="253" stopIfTrue="1" operator="containsText" text="x,xx">
      <formula>NOT(ISERROR(SEARCH("x,xx",B82)))</formula>
    </cfRule>
  </conditionalFormatting>
  <conditionalFormatting sqref="F83">
    <cfRule type="containsText" dxfId="81" priority="252" stopIfTrue="1" operator="containsText" text="x,xx">
      <formula>NOT(ISERROR(SEARCH("x,xx",F83)))</formula>
    </cfRule>
  </conditionalFormatting>
  <conditionalFormatting sqref="F84">
    <cfRule type="containsText" dxfId="80" priority="251" stopIfTrue="1" operator="containsText" text="x,xx">
      <formula>NOT(ISERROR(SEARCH("x,xx",F84)))</formula>
    </cfRule>
  </conditionalFormatting>
  <conditionalFormatting sqref="B89">
    <cfRule type="containsText" dxfId="79" priority="249" stopIfTrue="1" operator="containsText" text="x,xx">
      <formula>NOT(ISERROR(SEARCH("x,xx",B89)))</formula>
    </cfRule>
  </conditionalFormatting>
  <conditionalFormatting sqref="B92:B93">
    <cfRule type="containsText" dxfId="78" priority="248" stopIfTrue="1" operator="containsText" text="x,xx">
      <formula>NOT(ISERROR(SEARCH("x,xx",B92)))</formula>
    </cfRule>
  </conditionalFormatting>
  <conditionalFormatting sqref="B83">
    <cfRule type="containsText" dxfId="77" priority="247" stopIfTrue="1" operator="containsText" text="x,xx">
      <formula>NOT(ISERROR(SEARCH("x,xx",B83)))</formula>
    </cfRule>
  </conditionalFormatting>
  <conditionalFormatting sqref="B84">
    <cfRule type="containsText" dxfId="76" priority="246" stopIfTrue="1" operator="containsText" text="x,xx">
      <formula>NOT(ISERROR(SEARCH("x,xx",B84)))</formula>
    </cfRule>
  </conditionalFormatting>
  <conditionalFormatting sqref="F85">
    <cfRule type="containsText" dxfId="75" priority="245" stopIfTrue="1" operator="containsText" text="x,xx">
      <formula>NOT(ISERROR(SEARCH("x,xx",F85)))</formula>
    </cfRule>
  </conditionalFormatting>
  <conditionalFormatting sqref="F86">
    <cfRule type="containsText" dxfId="74" priority="244" stopIfTrue="1" operator="containsText" text="x,xx">
      <formula>NOT(ISERROR(SEARCH("x,xx",F86)))</formula>
    </cfRule>
  </conditionalFormatting>
  <conditionalFormatting sqref="B97">
    <cfRule type="containsText" dxfId="73" priority="242" stopIfTrue="1" operator="containsText" text="x,xx">
      <formula>NOT(ISERROR(SEARCH("x,xx",B97)))</formula>
    </cfRule>
  </conditionalFormatting>
  <conditionalFormatting sqref="B192">
    <cfRule type="containsText" dxfId="72" priority="235" stopIfTrue="1" operator="containsText" text="x,xx">
      <formula>NOT(ISERROR(SEARCH("x,xx",B192)))</formula>
    </cfRule>
  </conditionalFormatting>
  <conditionalFormatting sqref="F96">
    <cfRule type="containsText" dxfId="71" priority="240" stopIfTrue="1" operator="containsText" text="x,xx">
      <formula>NOT(ISERROR(SEARCH("x,xx",F96)))</formula>
    </cfRule>
  </conditionalFormatting>
  <conditionalFormatting sqref="B96">
    <cfRule type="containsText" dxfId="70" priority="238" stopIfTrue="1" operator="containsText" text="x,xx">
      <formula>NOT(ISERROR(SEARCH("x,xx",B96)))</formula>
    </cfRule>
  </conditionalFormatting>
  <conditionalFormatting sqref="B200">
    <cfRule type="containsText" dxfId="69" priority="236" stopIfTrue="1" operator="containsText" text="x,xx">
      <formula>NOT(ISERROR(SEARCH("x,xx",B200)))</formula>
    </cfRule>
  </conditionalFormatting>
  <conditionalFormatting sqref="B196">
    <cfRule type="containsText" dxfId="68" priority="234" stopIfTrue="1" operator="containsText" text="x,xx">
      <formula>NOT(ISERROR(SEARCH("x,xx",B196)))</formula>
    </cfRule>
  </conditionalFormatting>
  <conditionalFormatting sqref="B197">
    <cfRule type="containsText" dxfId="67" priority="233" stopIfTrue="1" operator="containsText" text="x,xx">
      <formula>NOT(ISERROR(SEARCH("x,xx",B197)))</formula>
    </cfRule>
  </conditionalFormatting>
  <conditionalFormatting sqref="B111">
    <cfRule type="containsText" dxfId="66" priority="226" stopIfTrue="1" operator="containsText" text="x,xx">
      <formula>NOT(ISERROR(SEARCH("x,xx",B111)))</formula>
    </cfRule>
  </conditionalFormatting>
  <conditionalFormatting sqref="B110">
    <cfRule type="containsText" dxfId="65" priority="227" stopIfTrue="1" operator="containsText" text="x,xx">
      <formula>NOT(ISERROR(SEARCH("x,xx",#REF!)))</formula>
    </cfRule>
  </conditionalFormatting>
  <conditionalFormatting sqref="B108:B109">
    <cfRule type="containsText" dxfId="64" priority="224" stopIfTrue="1" operator="containsText" text="x,xx">
      <formula>NOT(ISERROR(SEARCH("x,xx",B108)))</formula>
    </cfRule>
  </conditionalFormatting>
  <conditionalFormatting sqref="F112">
    <cfRule type="containsText" dxfId="63" priority="222" stopIfTrue="1" operator="containsText" text="x,xx">
      <formula>NOT(ISERROR(SEARCH("x,xx",F112)))</formula>
    </cfRule>
  </conditionalFormatting>
  <conditionalFormatting sqref="B112">
    <cfRule type="containsText" dxfId="62" priority="219" stopIfTrue="1" operator="containsText" text="x,xx">
      <formula>NOT(ISERROR(SEARCH("x,xx",B112)))</formula>
    </cfRule>
  </conditionalFormatting>
  <conditionalFormatting sqref="F122:F124 F126:F128 F130">
    <cfRule type="containsText" dxfId="61" priority="217" stopIfTrue="1" operator="containsText" text="x,xx">
      <formula>NOT(ISERROR(SEARCH("x,xx",F122)))</formula>
    </cfRule>
  </conditionalFormatting>
  <conditionalFormatting sqref="B122:B128 B130">
    <cfRule type="containsText" dxfId="60" priority="216" stopIfTrue="1" operator="containsText" text="x,xx">
      <formula>NOT(ISERROR(SEARCH("x,xx",B122)))</formula>
    </cfRule>
  </conditionalFormatting>
  <conditionalFormatting sqref="F115">
    <cfRule type="containsText" dxfId="59" priority="212" stopIfTrue="1" operator="containsText" text="x,xx">
      <formula>NOT(ISERROR(SEARCH("x,xx",F115)))</formula>
    </cfRule>
  </conditionalFormatting>
  <conditionalFormatting sqref="F113">
    <cfRule type="containsText" dxfId="58" priority="206" stopIfTrue="1" operator="containsText" text="x,xx">
      <formula>NOT(ISERROR(SEARCH("x,xx",F113)))</formula>
    </cfRule>
  </conditionalFormatting>
  <conditionalFormatting sqref="B115:B121">
    <cfRule type="containsText" dxfId="57" priority="211" stopIfTrue="1" operator="containsText" text="x,xx">
      <formula>NOT(ISERROR(SEARCH("x,xx",B115)))</formula>
    </cfRule>
  </conditionalFormatting>
  <conditionalFormatting sqref="F125">
    <cfRule type="containsText" dxfId="56" priority="210" stopIfTrue="1" operator="containsText" text="x,xx">
      <formula>NOT(ISERROR(SEARCH("x,xx",F125)))</formula>
    </cfRule>
  </conditionalFormatting>
  <conditionalFormatting sqref="F129 B129">
    <cfRule type="containsText" dxfId="55" priority="208" stopIfTrue="1" operator="containsText" text="x,xx">
      <formula>NOT(ISERROR(SEARCH("x,xx",B129)))</formula>
    </cfRule>
  </conditionalFormatting>
  <conditionalFormatting sqref="B113">
    <cfRule type="containsText" dxfId="54" priority="205" stopIfTrue="1" operator="containsText" text="x,xx">
      <formula>NOT(ISERROR(SEARCH("x,xx",B113)))</formula>
    </cfRule>
  </conditionalFormatting>
  <conditionalFormatting sqref="F184">
    <cfRule type="containsText" dxfId="53" priority="202" stopIfTrue="1" operator="containsText" text="x,xx">
      <formula>NOT(ISERROR(SEARCH("x,xx",F184)))</formula>
    </cfRule>
  </conditionalFormatting>
  <conditionalFormatting sqref="B180:B191">
    <cfRule type="containsText" dxfId="52" priority="203" stopIfTrue="1" operator="containsText" text="x,xx">
      <formula>NOT(ISERROR(SEARCH("x,xx",B180)))</formula>
    </cfRule>
  </conditionalFormatting>
  <conditionalFormatting sqref="B198">
    <cfRule type="containsText" dxfId="51" priority="199" stopIfTrue="1" operator="containsText" text="x,xx">
      <formula>NOT(ISERROR(SEARCH("x,xx",B198)))</formula>
    </cfRule>
  </conditionalFormatting>
  <conditionalFormatting sqref="B143:B150 B152">
    <cfRule type="containsText" dxfId="50" priority="196" stopIfTrue="1" operator="containsText" text="x,xx">
      <formula>NOT(ISERROR(SEARCH("x,xx",B143)))</formula>
    </cfRule>
  </conditionalFormatting>
  <conditionalFormatting sqref="F159:F175 F178 B165:B175 B178">
    <cfRule type="containsText" dxfId="49" priority="191" stopIfTrue="1" operator="containsText" text="x,xx">
      <formula>NOT(ISERROR(SEARCH("x,xx",B159)))</formula>
    </cfRule>
  </conditionalFormatting>
  <conditionalFormatting sqref="F133">
    <cfRule type="containsText" dxfId="48" priority="195" stopIfTrue="1" operator="containsText" text="x,xx">
      <formula>NOT(ISERROR(SEARCH("x,xx",F133)))</formula>
    </cfRule>
  </conditionalFormatting>
  <conditionalFormatting sqref="F132">
    <cfRule type="containsText" dxfId="47" priority="194" stopIfTrue="1" operator="containsText" text="x,xx">
      <formula>NOT(ISERROR(SEARCH("x,xx",F132)))</formula>
    </cfRule>
  </conditionalFormatting>
  <conditionalFormatting sqref="B151">
    <cfRule type="containsText" dxfId="46" priority="193" stopIfTrue="1" operator="containsText" text="x,xx">
      <formula>NOT(ISERROR(SEARCH("x,xx",B151)))</formula>
    </cfRule>
  </conditionalFormatting>
  <conditionalFormatting sqref="B164">
    <cfRule type="containsText" dxfId="45" priority="185" stopIfTrue="1" operator="containsText" text="x,xx">
      <formula>NOT(ISERROR(SEARCH("x,xx",B164)))</formula>
    </cfRule>
  </conditionalFormatting>
  <conditionalFormatting sqref="B159:B163">
    <cfRule type="containsText" dxfId="44" priority="188" stopIfTrue="1" operator="containsText" text="x,xx">
      <formula>NOT(ISERROR(SEARCH("x,xx",B159)))</formula>
    </cfRule>
  </conditionalFormatting>
  <conditionalFormatting sqref="B176">
    <cfRule type="containsText" dxfId="43" priority="184" stopIfTrue="1" operator="containsText" text="x,xx">
      <formula>NOT(ISERROR(SEARCH("x,xx",B176)))</formula>
    </cfRule>
  </conditionalFormatting>
  <conditionalFormatting sqref="B177">
    <cfRule type="containsText" dxfId="42" priority="183" stopIfTrue="1" operator="containsText" text="x,xx">
      <formula>NOT(ISERROR(SEARCH("x,xx",B177)))</formula>
    </cfRule>
  </conditionalFormatting>
  <conditionalFormatting sqref="F71 B71">
    <cfRule type="containsText" dxfId="41" priority="178" stopIfTrue="1" operator="containsText" text="x,xx">
      <formula>NOT(ISERROR(SEARCH("x,xx",B71)))</formula>
    </cfRule>
  </conditionalFormatting>
  <conditionalFormatting sqref="B199">
    <cfRule type="containsText" dxfId="40" priority="179" stopIfTrue="1" operator="containsText" text="x,xx">
      <formula>NOT(ISERROR(SEARCH("x,xx",B199)))</formula>
    </cfRule>
  </conditionalFormatting>
  <conditionalFormatting sqref="B153:B157">
    <cfRule type="containsText" dxfId="39" priority="167" stopIfTrue="1" operator="containsText" text="x,xx">
      <formula>NOT(ISERROR(SEARCH("x,xx",B153)))</formula>
    </cfRule>
  </conditionalFormatting>
  <conditionalFormatting sqref="F95">
    <cfRule type="containsText" dxfId="38" priority="161" stopIfTrue="1" operator="containsText" text="x,xx">
      <formula>NOT(ISERROR(SEARCH("x,xx",F95)))</formula>
    </cfRule>
  </conditionalFormatting>
  <conditionalFormatting sqref="B95">
    <cfRule type="containsText" dxfId="37" priority="160" stopIfTrue="1" operator="containsText" text="x,xx">
      <formula>NOT(ISERROR(SEARCH("x,xx",B95)))</formula>
    </cfRule>
  </conditionalFormatting>
  <conditionalFormatting sqref="B26:B27">
    <cfRule type="containsText" dxfId="36" priority="119" stopIfTrue="1" operator="containsText" text="x,xx">
      <formula>NOT(ISERROR(SEARCH("x,xx",B26)))</formula>
    </cfRule>
  </conditionalFormatting>
  <conditionalFormatting sqref="B28:B29">
    <cfRule type="containsText" dxfId="35" priority="117" stopIfTrue="1" operator="containsText" text="x,xx">
      <formula>NOT(ISERROR(SEARCH("x,xx",B28)))</formula>
    </cfRule>
  </conditionalFormatting>
  <conditionalFormatting sqref="B62">
    <cfRule type="containsText" dxfId="34" priority="113" stopIfTrue="1" operator="containsText" text="x,xx">
      <formula>NOT(ISERROR(SEARCH("x,xx",B62)))</formula>
    </cfRule>
  </conditionalFormatting>
  <conditionalFormatting sqref="F62">
    <cfRule type="containsText" dxfId="33" priority="114" stopIfTrue="1" operator="containsText" text="x,xx">
      <formula>NOT(ISERROR(SEARCH("x,xx",F62)))</formula>
    </cfRule>
  </conditionalFormatting>
  <conditionalFormatting sqref="B65 F65">
    <cfRule type="containsText" dxfId="32" priority="107" stopIfTrue="1" operator="containsText" text="x,xx">
      <formula>NOT(ISERROR(SEARCH("x,xx",B65)))</formula>
    </cfRule>
  </conditionalFormatting>
  <conditionalFormatting sqref="B63">
    <cfRule type="containsText" dxfId="31" priority="104" stopIfTrue="1" operator="containsText" text="x,xx">
      <formula>NOT(ISERROR(SEARCH("x,xx",B63)))</formula>
    </cfRule>
  </conditionalFormatting>
  <conditionalFormatting sqref="F63">
    <cfRule type="containsText" dxfId="30" priority="105" stopIfTrue="1" operator="containsText" text="x,xx">
      <formula>NOT(ISERROR(SEARCH("x,xx",F63)))</formula>
    </cfRule>
  </conditionalFormatting>
  <conditionalFormatting sqref="B36:B41 F36:F41">
    <cfRule type="containsText" dxfId="29" priority="100" stopIfTrue="1" operator="containsText" text="x,xx">
      <formula>NOT(ISERROR(SEARCH("x,xx",B36)))</formula>
    </cfRule>
  </conditionalFormatting>
  <conditionalFormatting sqref="F54">
    <cfRule type="containsText" dxfId="28" priority="96" stopIfTrue="1" operator="containsText" text="x,xx">
      <formula>NOT(ISERROR(SEARCH("x,xx",F54)))</formula>
    </cfRule>
  </conditionalFormatting>
  <conditionalFormatting sqref="F43">
    <cfRule type="containsText" dxfId="27" priority="84" stopIfTrue="1" operator="containsText" text="x,xx">
      <formula>NOT(ISERROR(SEARCH("x,xx",F43)))</formula>
    </cfRule>
  </conditionalFormatting>
  <conditionalFormatting sqref="B43">
    <cfRule type="containsText" dxfId="26" priority="83" stopIfTrue="1" operator="containsText" text="x,xx">
      <formula>NOT(ISERROR(SEARCH("x,xx",B43)))</formula>
    </cfRule>
  </conditionalFormatting>
  <conditionalFormatting sqref="B54">
    <cfRule type="containsText" dxfId="25" priority="95" stopIfTrue="1" operator="containsText" text="x,xx">
      <formula>NOT(ISERROR(SEARCH("x,xx",B54)))</formula>
    </cfRule>
  </conditionalFormatting>
  <conditionalFormatting sqref="B42">
    <cfRule type="containsText" dxfId="24" priority="88" stopIfTrue="1" operator="containsText" text="x,xx">
      <formula>NOT(ISERROR(SEARCH("x,xx",B42)))</formula>
    </cfRule>
  </conditionalFormatting>
  <conditionalFormatting sqref="F42">
    <cfRule type="containsText" dxfId="23" priority="89" stopIfTrue="1" operator="containsText" text="x,xx">
      <formula>NOT(ISERROR(SEARCH("x,xx",F42)))</formula>
    </cfRule>
  </conditionalFormatting>
  <conditionalFormatting sqref="B51">
    <cfRule type="containsText" dxfId="22" priority="72" stopIfTrue="1" operator="containsText" text="x,xx">
      <formula>NOT(ISERROR(SEARCH("x,xx",B51)))</formula>
    </cfRule>
  </conditionalFormatting>
  <conditionalFormatting sqref="B44">
    <cfRule type="containsText" dxfId="21" priority="80" stopIfTrue="1" operator="containsText" text="x,xx">
      <formula>NOT(ISERROR(SEARCH("x,xx",B44)))</formula>
    </cfRule>
  </conditionalFormatting>
  <conditionalFormatting sqref="F44">
    <cfRule type="containsText" dxfId="20" priority="81" stopIfTrue="1" operator="containsText" text="x,xx">
      <formula>NOT(ISERROR(SEARCH("x,xx",F44)))</formula>
    </cfRule>
  </conditionalFormatting>
  <conditionalFormatting sqref="F52:F53">
    <cfRule type="containsText" dxfId="19" priority="68" stopIfTrue="1" operator="containsText" text="x,xx">
      <formula>NOT(ISERROR(SEARCH("x,xx",F52)))</formula>
    </cfRule>
  </conditionalFormatting>
  <conditionalFormatting sqref="B45:B47">
    <cfRule type="containsText" dxfId="18" priority="75" stopIfTrue="1" operator="containsText" text="x,xx">
      <formula>NOT(ISERROR(SEARCH("x,xx",B45)))</formula>
    </cfRule>
  </conditionalFormatting>
  <conditionalFormatting sqref="F45:F47">
    <cfRule type="containsText" dxfId="17" priority="76" stopIfTrue="1" operator="containsText" text="x,xx">
      <formula>NOT(ISERROR(SEARCH("x,xx",F45)))</formula>
    </cfRule>
  </conditionalFormatting>
  <conditionalFormatting sqref="B52:B53">
    <cfRule type="containsText" dxfId="16" priority="67" stopIfTrue="1" operator="containsText" text="x,xx">
      <formula>NOT(ISERROR(SEARCH("x,xx",B52)))</formula>
    </cfRule>
  </conditionalFormatting>
  <conditionalFormatting sqref="F51">
    <cfRule type="containsText" dxfId="15" priority="73" stopIfTrue="1" operator="containsText" text="x,xx">
      <formula>NOT(ISERROR(SEARCH("x,xx",F51)))</formula>
    </cfRule>
  </conditionalFormatting>
  <conditionalFormatting sqref="G55:G56">
    <cfRule type="containsText" dxfId="14" priority="41" stopIfTrue="1" operator="containsText" text="x,xx">
      <formula>NOT(ISERROR(SEARCH("x,xx",G55)))</formula>
    </cfRule>
  </conditionalFormatting>
  <conditionalFormatting sqref="B55:B56">
    <cfRule type="containsText" dxfId="13" priority="42" stopIfTrue="1" operator="containsText" text="x,xx">
      <formula>NOT(ISERROR(SEARCH("x,xx",B55)))</formula>
    </cfRule>
  </conditionalFormatting>
  <conditionalFormatting sqref="G48:G49 B48:B49">
    <cfRule type="containsText" dxfId="12" priority="38" stopIfTrue="1" operator="containsText" text="x,xx">
      <formula>NOT(ISERROR(SEARCH("x,xx",#REF!)))</formula>
    </cfRule>
  </conditionalFormatting>
  <conditionalFormatting sqref="F57">
    <cfRule type="containsText" dxfId="11" priority="36" stopIfTrue="1" operator="containsText" text="x,xx">
      <formula>NOT(ISERROR(SEARCH("x,xx",F57)))</formula>
    </cfRule>
  </conditionalFormatting>
  <conditionalFormatting sqref="B57">
    <cfRule type="containsText" dxfId="10" priority="35" stopIfTrue="1" operator="containsText" text="x,xx">
      <formula>NOT(ISERROR(SEARCH("x,xx",B57)))</formula>
    </cfRule>
  </conditionalFormatting>
  <conditionalFormatting sqref="G50">
    <cfRule type="containsText" dxfId="9" priority="30" stopIfTrue="1" operator="containsText" text="x,xx">
      <formula>NOT(ISERROR(SEARCH("x,xx",#REF!)))</formula>
    </cfRule>
  </conditionalFormatting>
  <conditionalFormatting sqref="B50">
    <cfRule type="containsText" dxfId="8" priority="31" stopIfTrue="1" operator="containsText" text="x,xx">
      <formula>NOT(ISERROR(SEARCH("x,xx",#REF!)))</formula>
    </cfRule>
  </conditionalFormatting>
  <conditionalFormatting sqref="B94">
    <cfRule type="containsText" dxfId="7" priority="27" stopIfTrue="1" operator="containsText" text="x,xx">
      <formula>NOT(ISERROR(SEARCH("x,xx",B94)))</formula>
    </cfRule>
  </conditionalFormatting>
  <conditionalFormatting sqref="B106">
    <cfRule type="containsText" dxfId="6" priority="25" stopIfTrue="1" operator="containsText" text="x,xx">
      <formula>NOT(ISERROR(SEARCH("x,xx",B106)))</formula>
    </cfRule>
  </conditionalFormatting>
  <conditionalFormatting sqref="B114">
    <cfRule type="containsText" dxfId="5" priority="23" stopIfTrue="1" operator="containsText" text="x,xx">
      <formula>NOT(ISERROR(SEARCH("x,xx",B114)))</formula>
    </cfRule>
  </conditionalFormatting>
  <conditionalFormatting sqref="B131">
    <cfRule type="containsText" dxfId="4" priority="21" stopIfTrue="1" operator="containsText" text="x,xx">
      <formula>NOT(ISERROR(SEARCH("x,xx",B131)))</formula>
    </cfRule>
  </conditionalFormatting>
  <conditionalFormatting sqref="B158">
    <cfRule type="containsText" dxfId="3" priority="19" stopIfTrue="1" operator="containsText" text="x,xx">
      <formula>NOT(ISERROR(SEARCH("x,xx",B158)))</formula>
    </cfRule>
  </conditionalFormatting>
  <conditionalFormatting sqref="B179">
    <cfRule type="containsText" dxfId="2" priority="17" stopIfTrue="1" operator="containsText" text="x,xx">
      <formula>NOT(ISERROR(SEARCH("x,xx",B179)))</formula>
    </cfRule>
  </conditionalFormatting>
  <conditionalFormatting sqref="F81:G81 B81">
    <cfRule type="containsText" dxfId="1" priority="16" stopIfTrue="1" operator="containsText" text="x,xx">
      <formula>NOT(ISERROR(SEARCH("x,xx",B81)))</formula>
    </cfRule>
  </conditionalFormatting>
  <conditionalFormatting sqref="H1:XFD6 A7:XFD1048576">
    <cfRule type="expression" dxfId="0" priority="1">
      <formula>CELL("PROTEGER",A1)=0</formula>
    </cfRule>
  </conditionalFormatting>
  <printOptions horizontalCentered="1"/>
  <pageMargins left="0.39370078740157483" right="0.39370078740157483" top="0.98425196850393704" bottom="0.59055118110236227" header="0.31496062992125984" footer="0.31496062992125984"/>
  <pageSetup paperSize="9" scale="84" fitToHeight="20" orientation="landscape" r:id="rId1"/>
  <headerFooter>
    <oddHeader>&amp;L
&amp;G&amp;R&amp;"-,Negrito"&amp;K03+053
UNIDADE DE ENGENHARIA</oddHeader>
    <oddFooter>&amp;R&amp;"-,Regular"&amp;9&amp;K03+039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37" zoomScaleNormal="100" zoomScalePageLayoutView="85" workbookViewId="0">
      <selection activeCell="D19" sqref="D19"/>
    </sheetView>
  </sheetViews>
  <sheetFormatPr defaultColWidth="8.85546875" defaultRowHeight="12.75" x14ac:dyDescent="0.2"/>
  <cols>
    <col min="1" max="1" width="10.28515625" style="20" customWidth="1"/>
    <col min="2" max="2" width="6.28515625" style="20" customWidth="1"/>
    <col min="3" max="3" width="43.5703125" style="20" customWidth="1"/>
    <col min="4" max="4" width="11.140625" style="20" customWidth="1"/>
    <col min="5" max="6" width="8.85546875" style="20"/>
    <col min="7" max="7" width="31.42578125" style="20" customWidth="1"/>
    <col min="8" max="8" width="8.85546875" style="20"/>
    <col min="9" max="9" width="10.28515625" style="20" customWidth="1"/>
    <col min="10" max="16384" width="8.85546875" style="20"/>
  </cols>
  <sheetData>
    <row r="1" spans="1:8" x14ac:dyDescent="0.2">
      <c r="A1" s="19"/>
      <c r="B1" s="19"/>
      <c r="C1" s="19"/>
      <c r="D1" s="19"/>
      <c r="E1" s="1"/>
    </row>
    <row r="2" spans="1:8" x14ac:dyDescent="0.2">
      <c r="A2" s="19"/>
      <c r="B2" s="19"/>
      <c r="C2" s="19"/>
      <c r="D2" s="19"/>
      <c r="E2" s="1"/>
    </row>
    <row r="3" spans="1:8" x14ac:dyDescent="0.2">
      <c r="A3" s="19"/>
      <c r="B3" s="19"/>
      <c r="C3" s="19"/>
      <c r="D3" s="19"/>
      <c r="E3" s="1"/>
    </row>
    <row r="4" spans="1:8" ht="12.75" customHeight="1" x14ac:dyDescent="0.2">
      <c r="A4" s="21"/>
      <c r="B4" s="203" t="s">
        <v>50</v>
      </c>
      <c r="C4" s="203"/>
      <c r="D4" s="203"/>
      <c r="E4" s="1"/>
    </row>
    <row r="5" spans="1:8" s="24" customFormat="1" ht="13.5" thickBot="1" x14ac:dyDescent="0.25">
      <c r="A5" s="23"/>
      <c r="B5" s="23"/>
      <c r="C5" s="23"/>
      <c r="D5" s="23"/>
      <c r="E5" s="23"/>
    </row>
    <row r="6" spans="1:8" ht="15" x14ac:dyDescent="0.2">
      <c r="A6" s="2"/>
      <c r="B6" s="80"/>
      <c r="C6" s="81" t="s">
        <v>25</v>
      </c>
      <c r="D6" s="81"/>
      <c r="E6" s="2"/>
      <c r="F6" s="204" t="s">
        <v>49</v>
      </c>
      <c r="G6" s="204"/>
      <c r="H6" s="204"/>
    </row>
    <row r="7" spans="1:8" ht="15" x14ac:dyDescent="0.2">
      <c r="A7" s="1"/>
      <c r="B7" s="62">
        <v>1</v>
      </c>
      <c r="C7" s="66" t="s">
        <v>26</v>
      </c>
      <c r="D7" s="67">
        <v>3.5000000000000003E-2</v>
      </c>
      <c r="E7" s="1"/>
      <c r="F7" s="29" t="s">
        <v>40</v>
      </c>
      <c r="G7" s="29"/>
      <c r="H7" s="29"/>
    </row>
    <row r="8" spans="1:8" ht="15" x14ac:dyDescent="0.2">
      <c r="A8" s="1"/>
      <c r="B8" s="62">
        <v>2</v>
      </c>
      <c r="C8" s="66" t="s">
        <v>27</v>
      </c>
      <c r="D8" s="67">
        <v>8.9999999999999993E-3</v>
      </c>
      <c r="E8" s="1"/>
      <c r="F8" s="29" t="s">
        <v>41</v>
      </c>
      <c r="G8" s="29"/>
      <c r="H8" s="29"/>
    </row>
    <row r="9" spans="1:8" ht="15" x14ac:dyDescent="0.2">
      <c r="A9" s="1"/>
      <c r="B9" s="74">
        <v>3</v>
      </c>
      <c r="C9" s="78" t="s">
        <v>28</v>
      </c>
      <c r="D9" s="79">
        <v>1.26E-2</v>
      </c>
      <c r="E9" s="1"/>
      <c r="F9" s="29" t="s">
        <v>42</v>
      </c>
      <c r="G9" s="29"/>
      <c r="H9" s="29"/>
    </row>
    <row r="10" spans="1:8" ht="15" x14ac:dyDescent="0.2">
      <c r="A10" s="1"/>
      <c r="B10" s="62"/>
      <c r="C10" s="66"/>
      <c r="D10" s="82"/>
      <c r="E10" s="1"/>
      <c r="F10" s="29" t="s">
        <v>43</v>
      </c>
      <c r="G10" s="29"/>
      <c r="H10" s="29"/>
    </row>
    <row r="11" spans="1:8" ht="15" x14ac:dyDescent="0.2">
      <c r="A11" s="1"/>
      <c r="B11" s="68">
        <v>4</v>
      </c>
      <c r="C11" s="69" t="s">
        <v>29</v>
      </c>
      <c r="D11" s="70">
        <v>7.0000000000000007E-2</v>
      </c>
      <c r="E11" s="1"/>
      <c r="F11" s="29" t="s">
        <v>44</v>
      </c>
      <c r="G11" s="29"/>
      <c r="H11" s="29"/>
    </row>
    <row r="12" spans="1:8" ht="15" x14ac:dyDescent="0.2">
      <c r="A12" s="1"/>
      <c r="B12" s="65"/>
      <c r="C12" s="66"/>
      <c r="D12" s="82"/>
      <c r="E12" s="1"/>
      <c r="F12" s="30" t="s">
        <v>45</v>
      </c>
      <c r="G12" s="30"/>
      <c r="H12" s="30"/>
    </row>
    <row r="13" spans="1:8" x14ac:dyDescent="0.2">
      <c r="A13" s="1"/>
      <c r="B13" s="59">
        <v>5</v>
      </c>
      <c r="C13" s="60" t="s">
        <v>30</v>
      </c>
      <c r="D13" s="77">
        <f>SUM(D14:D17)</f>
        <v>8.6499999999999994E-2</v>
      </c>
      <c r="E13" s="1"/>
      <c r="F13" s="31"/>
      <c r="G13" s="31"/>
      <c r="H13" s="31"/>
    </row>
    <row r="14" spans="1:8" ht="13.9" customHeight="1" x14ac:dyDescent="0.2">
      <c r="A14" s="1"/>
      <c r="B14" s="71" t="s">
        <v>31</v>
      </c>
      <c r="C14" s="72" t="s">
        <v>32</v>
      </c>
      <c r="D14" s="73">
        <v>0.03</v>
      </c>
      <c r="E14" s="1"/>
      <c r="F14" s="32"/>
      <c r="G14" s="25"/>
      <c r="H14" s="25"/>
    </row>
    <row r="15" spans="1:8" x14ac:dyDescent="0.2">
      <c r="A15" s="1"/>
      <c r="B15" s="62" t="s">
        <v>33</v>
      </c>
      <c r="C15" s="63" t="s">
        <v>34</v>
      </c>
      <c r="D15" s="64">
        <v>6.4999999999999997E-3</v>
      </c>
      <c r="E15" s="1"/>
      <c r="F15" s="25"/>
      <c r="G15" s="25"/>
      <c r="H15" s="25"/>
    </row>
    <row r="16" spans="1:8" x14ac:dyDescent="0.2">
      <c r="A16" s="1"/>
      <c r="B16" s="62" t="s">
        <v>35</v>
      </c>
      <c r="C16" s="63" t="s">
        <v>36</v>
      </c>
      <c r="D16" s="64">
        <v>0.03</v>
      </c>
      <c r="E16" s="1"/>
      <c r="F16" s="25"/>
      <c r="G16" s="25"/>
      <c r="H16" s="25"/>
    </row>
    <row r="17" spans="1:10" x14ac:dyDescent="0.2">
      <c r="A17" s="1"/>
      <c r="B17" s="74" t="s">
        <v>37</v>
      </c>
      <c r="C17" s="75" t="s">
        <v>38</v>
      </c>
      <c r="D17" s="76">
        <v>0.02</v>
      </c>
      <c r="E17" s="1"/>
      <c r="F17" s="205"/>
      <c r="G17" s="205"/>
      <c r="H17" s="205"/>
    </row>
    <row r="18" spans="1:10" ht="13.9" customHeight="1" x14ac:dyDescent="0.2">
      <c r="A18" s="1"/>
      <c r="B18" s="62"/>
      <c r="C18" s="63"/>
      <c r="D18" s="83"/>
      <c r="E18" s="1"/>
      <c r="F18" s="204" t="s">
        <v>52</v>
      </c>
      <c r="G18" s="204"/>
      <c r="H18" s="204"/>
    </row>
    <row r="19" spans="1:10" x14ac:dyDescent="0.2">
      <c r="A19" s="3"/>
      <c r="B19" s="59">
        <v>6</v>
      </c>
      <c r="C19" s="60" t="s">
        <v>39</v>
      </c>
      <c r="D19" s="61">
        <v>0.01</v>
      </c>
      <c r="E19" s="3"/>
      <c r="F19" s="206" t="s">
        <v>51</v>
      </c>
      <c r="G19" s="206"/>
      <c r="H19" s="206"/>
    </row>
    <row r="20" spans="1:10" x14ac:dyDescent="0.2">
      <c r="A20" s="3"/>
      <c r="B20" s="209"/>
      <c r="C20" s="209"/>
      <c r="D20" s="209"/>
      <c r="E20" s="4"/>
      <c r="F20" s="207"/>
      <c r="G20" s="207"/>
      <c r="H20" s="207"/>
    </row>
    <row r="21" spans="1:10" ht="13.5" thickBot="1" x14ac:dyDescent="0.25">
      <c r="A21" s="3"/>
      <c r="B21" s="56"/>
      <c r="C21" s="57" t="s">
        <v>47</v>
      </c>
      <c r="D21" s="58">
        <f>(((1+D7+D8+D9)*(1+D19)*(1+D11)/(1-D13))-1)</f>
        <v>0.25</v>
      </c>
      <c r="E21" s="4"/>
      <c r="F21" s="207"/>
      <c r="G21" s="207"/>
      <c r="H21" s="207"/>
    </row>
    <row r="22" spans="1:10" x14ac:dyDescent="0.2">
      <c r="A22" s="3"/>
      <c r="D22" s="22"/>
      <c r="E22" s="5"/>
      <c r="F22" s="207"/>
      <c r="G22" s="207"/>
      <c r="H22" s="207"/>
    </row>
    <row r="23" spans="1:10" ht="13.5" thickBot="1" x14ac:dyDescent="0.25">
      <c r="A23" s="3"/>
      <c r="B23" s="55" t="s">
        <v>48</v>
      </c>
      <c r="C23" s="32"/>
      <c r="D23" s="22"/>
      <c r="E23" s="5"/>
      <c r="F23" s="207"/>
      <c r="G23" s="207"/>
      <c r="H23" s="207"/>
    </row>
    <row r="24" spans="1:10" x14ac:dyDescent="0.2">
      <c r="A24" s="3"/>
      <c r="B24" s="210" t="s">
        <v>54</v>
      </c>
      <c r="C24" s="210"/>
      <c r="D24" s="210"/>
      <c r="E24" s="5"/>
      <c r="F24" s="207"/>
      <c r="G24" s="207"/>
      <c r="H24" s="207"/>
    </row>
    <row r="25" spans="1:10" ht="13.5" thickBot="1" x14ac:dyDescent="0.25">
      <c r="B25" s="211" t="s">
        <v>53</v>
      </c>
      <c r="C25" s="211"/>
      <c r="D25" s="211"/>
      <c r="F25" s="208"/>
      <c r="G25" s="208"/>
      <c r="H25" s="208"/>
    </row>
    <row r="27" spans="1:10" x14ac:dyDescent="0.2">
      <c r="A27" s="32"/>
      <c r="B27" s="32"/>
      <c r="C27" s="32"/>
      <c r="D27" s="32"/>
      <c r="E27" s="37"/>
      <c r="F27" s="37"/>
      <c r="G27" s="37"/>
      <c r="H27" s="37"/>
      <c r="I27" s="37"/>
      <c r="J27" s="25"/>
    </row>
    <row r="28" spans="1:10" x14ac:dyDescent="0.2">
      <c r="A28" s="32"/>
      <c r="B28" s="32"/>
      <c r="C28" s="32"/>
      <c r="D28" s="32"/>
      <c r="E28" s="32"/>
      <c r="F28" s="32"/>
      <c r="G28" s="32"/>
      <c r="H28" s="32"/>
      <c r="I28" s="32"/>
    </row>
    <row r="29" spans="1:10" ht="14.45" customHeight="1" x14ac:dyDescent="0.2">
      <c r="B29" s="32"/>
      <c r="C29" s="32"/>
      <c r="D29" s="32"/>
      <c r="E29" s="26"/>
      <c r="F29" s="32"/>
      <c r="G29" s="32"/>
      <c r="H29" s="32"/>
    </row>
    <row r="30" spans="1:10" ht="15" x14ac:dyDescent="0.2">
      <c r="B30" s="32"/>
      <c r="C30" s="32"/>
      <c r="D30" s="32"/>
      <c r="E30" s="27"/>
      <c r="F30" s="32"/>
      <c r="G30" s="32"/>
      <c r="H30" s="32"/>
    </row>
    <row r="31" spans="1:10" ht="15" x14ac:dyDescent="0.2">
      <c r="B31" s="32"/>
      <c r="C31" s="32"/>
      <c r="D31" s="32"/>
      <c r="E31" s="27"/>
      <c r="F31" s="32"/>
      <c r="G31" s="32"/>
      <c r="H31" s="32"/>
    </row>
    <row r="32" spans="1:10" ht="15" x14ac:dyDescent="0.2">
      <c r="B32" s="32"/>
      <c r="C32" s="32"/>
      <c r="D32" s="32"/>
      <c r="E32" s="27"/>
      <c r="F32" s="32"/>
      <c r="G32" s="32"/>
      <c r="H32" s="32"/>
    </row>
    <row r="33" spans="2:8" ht="15" x14ac:dyDescent="0.2">
      <c r="B33" s="33"/>
      <c r="C33" s="33"/>
      <c r="D33" s="33"/>
      <c r="E33" s="34"/>
      <c r="F33" s="33"/>
      <c r="G33" s="33"/>
      <c r="H33" s="33"/>
    </row>
    <row r="34" spans="2:8" ht="15" x14ac:dyDescent="0.2">
      <c r="E34" s="27"/>
    </row>
    <row r="35" spans="2:8" ht="15" x14ac:dyDescent="0.2">
      <c r="E35" s="28"/>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&amp;G&amp;C&amp;"-,Negrito"&amp;11&amp;K03+039
UNIDADE DE ENGENHARIA&amp;R&amp;"-,Negrito"&amp;K03+039
PROCESSO Nº. xxxxxxx/20xx</oddHeader>
    <oddFooter>&amp;R&amp;"-,Regular"&amp;9&amp;K03+039Pág.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2.75" x14ac:dyDescent="0.2"/>
  <cols>
    <col min="1" max="1" width="37.42578125" customWidth="1"/>
  </cols>
  <sheetData>
    <row r="1" spans="1:1" x14ac:dyDescent="0.2">
      <c r="A1" t="s">
        <v>64</v>
      </c>
    </row>
    <row r="2" spans="1:1" ht="30" x14ac:dyDescent="0.2">
      <c r="A2" s="97" t="s">
        <v>65</v>
      </c>
    </row>
    <row r="3" spans="1:1" ht="15" x14ac:dyDescent="0.2">
      <c r="A3" s="98" t="s">
        <v>66</v>
      </c>
    </row>
    <row r="4" spans="1:1" ht="15" x14ac:dyDescent="0.2">
      <c r="A4" s="98" t="s">
        <v>67</v>
      </c>
    </row>
    <row r="5" spans="1:1" ht="15" x14ac:dyDescent="0.2">
      <c r="A5" s="98">
        <v>76.5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de Orçamento</vt:lpstr>
      <vt:lpstr>BDI</vt:lpstr>
      <vt:lpstr>Planilha1</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Maria Giovana Di Maio Da Cunha</cp:lastModifiedBy>
  <cp:lastPrinted>2021-10-27T13:07:19Z</cp:lastPrinted>
  <dcterms:created xsi:type="dcterms:W3CDTF">2000-05-25T11:19:14Z</dcterms:created>
  <dcterms:modified xsi:type="dcterms:W3CDTF">2022-01-26T19:21:35Z</dcterms:modified>
</cp:coreProperties>
</file>